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gs24.sharepoint.com/sites/InvestorRelations1/Shared Documents/05 Externes Reporting/2026/Q2 2026/Finale Dokumente/"/>
    </mc:Choice>
  </mc:AlternateContent>
  <xr:revisionPtr revIDLastSave="28" documentId="8_{D6962A23-F98D-4DBB-8877-58AA7D300B96}" xr6:coauthVersionLast="47" xr6:coauthVersionMax="47" xr10:uidLastSave="{E1B4BD10-15DF-4AD1-9232-4FF28EC5F550}"/>
  <bookViews>
    <workbookView xWindow="-108" yWindow="-108" windowWidth="41496" windowHeight="16776" tabRatio="500" xr2:uid="{00000000-000D-0000-FFFF-FFFF00000000}"/>
  </bookViews>
  <sheets>
    <sheet name="Cover" sheetId="1" r:id="rId1"/>
    <sheet name="Disclaimer" sheetId="2" r:id="rId2"/>
    <sheet name="1_Key figures" sheetId="3" r:id="rId3"/>
    <sheet name="2_Segment performance" sheetId="4" r:id="rId4"/>
    <sheet name="3_P&amp;L" sheetId="5" r:id="rId5"/>
    <sheet name="4_Balance sheet" sheetId="6" r:id="rId6"/>
    <sheet name="5_Cash flow statement" sheetId="7" r:id="rId7"/>
    <sheet name="6_ESG Ratings" sheetId="8" r:id="rId8"/>
  </sheets>
  <definedNames>
    <definedName name="_xlnm.Print_Area" localSheetId="2">'1_Key figures'!$A$1:$AJ$59</definedName>
    <definedName name="_xlnm.Print_Area" localSheetId="4">'3_P&amp;L'!$A$1:$D$30</definedName>
    <definedName name="_xlnm.Print_Area" localSheetId="5">'4_Balance sheet'!$A$1:$F$29</definedName>
    <definedName name="_xlnm.Print_Area" localSheetId="6">'5_Cash flow statement'!$A$1:$D$20</definedName>
    <definedName name="_xlnm.Print_Area" localSheetId="7">'6_ESG Ratings'!$A$1:$A$16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6" l="1"/>
  <c r="F43" i="6"/>
  <c r="D43" i="6"/>
  <c r="H42" i="6"/>
  <c r="F42" i="6"/>
  <c r="D42" i="6"/>
  <c r="H40" i="6"/>
  <c r="F40" i="6"/>
  <c r="D40" i="6"/>
  <c r="H39" i="6"/>
  <c r="F39" i="6"/>
  <c r="D39" i="6"/>
  <c r="H38" i="6"/>
  <c r="F38" i="6"/>
  <c r="D38" i="6"/>
  <c r="H37" i="6"/>
  <c r="F37" i="6"/>
  <c r="D37" i="6"/>
  <c r="H36" i="6"/>
  <c r="F36" i="6"/>
  <c r="D36" i="6"/>
  <c r="H35" i="6"/>
  <c r="F35" i="6"/>
  <c r="D35" i="6"/>
  <c r="H34" i="6"/>
  <c r="F34" i="6"/>
  <c r="D34" i="6"/>
  <c r="H33" i="6"/>
  <c r="F33" i="6"/>
  <c r="D33" i="6"/>
  <c r="H32" i="6"/>
  <c r="F32" i="6"/>
  <c r="D32" i="6"/>
  <c r="H31" i="6"/>
  <c r="F31" i="6"/>
  <c r="D31" i="6"/>
  <c r="H30" i="6"/>
  <c r="F30" i="6"/>
  <c r="D30" i="6"/>
  <c r="H29" i="6"/>
  <c r="F29" i="6"/>
  <c r="D29" i="6"/>
  <c r="H28" i="6"/>
  <c r="F28" i="6"/>
  <c r="D28" i="6"/>
  <c r="H27" i="6"/>
  <c r="F27" i="6"/>
  <c r="D27" i="6"/>
  <c r="H26" i="6"/>
  <c r="F26" i="6"/>
  <c r="D26" i="6"/>
  <c r="H25" i="6"/>
  <c r="F25" i="6"/>
  <c r="D25" i="6"/>
  <c r="H24" i="6"/>
  <c r="F24" i="6"/>
  <c r="D24" i="6"/>
  <c r="H23" i="6"/>
  <c r="F23" i="6"/>
  <c r="D23" i="6"/>
  <c r="H22" i="6"/>
  <c r="F22" i="6"/>
  <c r="D22" i="6"/>
  <c r="H21" i="6"/>
  <c r="F21" i="6"/>
  <c r="D21" i="6"/>
  <c r="H20" i="6"/>
  <c r="F20" i="6"/>
  <c r="D20" i="6"/>
  <c r="E18" i="6"/>
  <c r="H18" i="6"/>
  <c r="F18" i="6"/>
  <c r="D18" i="6"/>
  <c r="H17" i="6"/>
  <c r="F17" i="6"/>
  <c r="D17" i="6"/>
  <c r="F16" i="6"/>
  <c r="D16" i="6"/>
  <c r="H15" i="6"/>
  <c r="F15" i="6"/>
  <c r="D15" i="6"/>
  <c r="H14" i="6"/>
  <c r="F14" i="6"/>
  <c r="D14" i="6"/>
  <c r="H13" i="6"/>
  <c r="F13" i="6"/>
  <c r="D13" i="6"/>
  <c r="H12" i="6"/>
  <c r="F12" i="6"/>
  <c r="D12" i="6"/>
  <c r="H11" i="6"/>
  <c r="F11" i="6"/>
  <c r="D11" i="6"/>
  <c r="H10" i="6"/>
  <c r="F10" i="6"/>
  <c r="D10" i="6"/>
  <c r="H9" i="6"/>
  <c r="F9" i="6"/>
  <c r="D9" i="6"/>
  <c r="H8" i="6"/>
  <c r="F8" i="6"/>
  <c r="D8" i="6"/>
  <c r="H7" i="6"/>
  <c r="F7" i="6"/>
  <c r="D7" i="6"/>
  <c r="F6" i="6"/>
  <c r="D6" i="6"/>
  <c r="H5" i="6"/>
  <c r="F5" i="6"/>
  <c r="D5" i="6"/>
  <c r="H4" i="6"/>
  <c r="F4" i="6"/>
  <c r="D4" i="6"/>
  <c r="H3" i="6"/>
  <c r="F3" i="6"/>
  <c r="D3" i="6"/>
  <c r="H2" i="6"/>
  <c r="F2" i="6"/>
  <c r="D2" i="6"/>
  <c r="E7" i="5"/>
  <c r="D7" i="5"/>
  <c r="C7" i="5"/>
  <c r="B7" i="5"/>
  <c r="AJ15" i="4"/>
  <c r="AH15" i="4"/>
  <c r="AF15" i="4"/>
  <c r="AD15" i="4"/>
  <c r="AB15" i="4"/>
  <c r="Z15" i="4"/>
  <c r="X15" i="4"/>
  <c r="V15" i="4"/>
  <c r="T15" i="4"/>
  <c r="R15" i="4"/>
  <c r="P15" i="4"/>
  <c r="N15" i="4"/>
  <c r="L15" i="4"/>
  <c r="J15" i="4"/>
  <c r="AJ13" i="4"/>
  <c r="AH13" i="4"/>
  <c r="AF13" i="4"/>
  <c r="AD13" i="4"/>
  <c r="AB13" i="4"/>
  <c r="Z13" i="4"/>
  <c r="X13" i="4"/>
  <c r="V13" i="4"/>
  <c r="T13" i="4"/>
  <c r="R13" i="4"/>
  <c r="P13" i="4"/>
  <c r="N13" i="4"/>
  <c r="L13" i="4"/>
  <c r="J13" i="4"/>
  <c r="AJ12" i="4"/>
  <c r="AH12" i="4"/>
  <c r="AF12" i="4"/>
  <c r="AD12" i="4"/>
  <c r="AB12" i="4"/>
  <c r="Z12" i="4"/>
  <c r="X12" i="4"/>
  <c r="V12" i="4"/>
  <c r="T12" i="4"/>
  <c r="R12" i="4"/>
  <c r="P12" i="4"/>
  <c r="N12" i="4"/>
  <c r="L12" i="4"/>
  <c r="J12" i="4"/>
  <c r="AJ11" i="4"/>
  <c r="AH11" i="4"/>
  <c r="AF11" i="4"/>
  <c r="AD11" i="4"/>
  <c r="AB11" i="4"/>
  <c r="Z11" i="4"/>
  <c r="X11" i="4"/>
  <c r="V11" i="4"/>
  <c r="T11" i="4"/>
  <c r="R11" i="4"/>
  <c r="P11" i="4"/>
  <c r="N11" i="4"/>
  <c r="L11" i="4"/>
  <c r="J11" i="4"/>
  <c r="AJ10" i="4"/>
  <c r="AH10" i="4"/>
  <c r="AF10" i="4"/>
  <c r="AD10" i="4"/>
  <c r="AB10" i="4"/>
  <c r="Z10" i="4"/>
  <c r="X10" i="4"/>
  <c r="V10" i="4"/>
  <c r="T10" i="4"/>
  <c r="R10" i="4"/>
  <c r="P10" i="4"/>
  <c r="N10" i="4"/>
  <c r="L10" i="4"/>
  <c r="J10" i="4"/>
  <c r="AJ9" i="4"/>
  <c r="AH9" i="4"/>
  <c r="AF9" i="4"/>
  <c r="AD9" i="4"/>
  <c r="AB9" i="4"/>
  <c r="Z9" i="4"/>
  <c r="X9" i="4"/>
  <c r="V9" i="4"/>
  <c r="T9" i="4"/>
  <c r="R9" i="4"/>
  <c r="P9" i="4"/>
  <c r="N9" i="4"/>
  <c r="L9" i="4"/>
  <c r="J9" i="4"/>
  <c r="BL54" i="3"/>
  <c r="BJ54" i="3"/>
  <c r="BH54" i="3"/>
  <c r="BF54" i="3"/>
  <c r="BD54" i="3"/>
  <c r="BB54" i="3"/>
  <c r="AZ54" i="3"/>
  <c r="AX54" i="3"/>
  <c r="AV54" i="3"/>
  <c r="AT54" i="3"/>
  <c r="AR54" i="3"/>
  <c r="AP54" i="3"/>
  <c r="AN54" i="3"/>
  <c r="AL54" i="3"/>
  <c r="AJ54" i="3"/>
  <c r="AH54" i="3"/>
  <c r="AF54" i="3"/>
  <c r="AD54" i="3"/>
  <c r="AB54" i="3"/>
  <c r="Z54" i="3"/>
  <c r="X54" i="3"/>
  <c r="V54" i="3"/>
  <c r="BJ53" i="3"/>
  <c r="BH53" i="3"/>
  <c r="BF53" i="3"/>
  <c r="BD53" i="3"/>
  <c r="BB53" i="3"/>
  <c r="AZ53" i="3"/>
  <c r="AX53" i="3"/>
  <c r="AV53" i="3"/>
  <c r="AT53" i="3"/>
  <c r="AR53" i="3"/>
  <c r="AP53" i="3"/>
  <c r="AN53" i="3"/>
  <c r="AL53" i="3"/>
  <c r="AJ53" i="3"/>
  <c r="AH53" i="3"/>
  <c r="AF53" i="3"/>
  <c r="AD53" i="3"/>
  <c r="AB53" i="3"/>
  <c r="Z53" i="3"/>
  <c r="X53" i="3"/>
  <c r="V53" i="3"/>
  <c r="BL52" i="3"/>
  <c r="BJ52" i="3"/>
  <c r="BH52" i="3"/>
  <c r="BF52" i="3"/>
  <c r="BD52" i="3"/>
  <c r="BB52" i="3"/>
  <c r="AZ52" i="3"/>
  <c r="AX52" i="3"/>
  <c r="AV52" i="3"/>
  <c r="AT52" i="3"/>
  <c r="AR52" i="3"/>
  <c r="AP52" i="3"/>
  <c r="AN52" i="3"/>
  <c r="AL52" i="3"/>
  <c r="AJ52" i="3"/>
  <c r="AH52" i="3"/>
  <c r="AF52" i="3"/>
  <c r="AD52" i="3"/>
  <c r="AB52" i="3"/>
  <c r="Z52" i="3"/>
  <c r="X52" i="3"/>
  <c r="V52" i="3"/>
  <c r="BL51" i="3"/>
  <c r="BJ51" i="3"/>
  <c r="BH51" i="3"/>
  <c r="BF51" i="3"/>
  <c r="BD51" i="3"/>
  <c r="BB51" i="3"/>
  <c r="AZ51" i="3"/>
  <c r="AX51" i="3"/>
  <c r="AV51" i="3"/>
  <c r="AT51" i="3"/>
  <c r="AR51" i="3"/>
  <c r="AP51" i="3"/>
  <c r="AN51" i="3"/>
  <c r="AL51" i="3"/>
  <c r="AJ51" i="3"/>
  <c r="AH51" i="3"/>
  <c r="AF51" i="3"/>
  <c r="AD51" i="3"/>
  <c r="AB51" i="3"/>
  <c r="Z51" i="3"/>
  <c r="X51" i="3"/>
  <c r="V51" i="3"/>
  <c r="BJ49" i="3"/>
  <c r="BH49" i="3"/>
  <c r="BF49" i="3"/>
  <c r="BJ48" i="3"/>
  <c r="BH48" i="3"/>
  <c r="BF48" i="3"/>
  <c r="BD48" i="3"/>
  <c r="BB48" i="3"/>
  <c r="AZ48" i="3"/>
  <c r="AX48" i="3"/>
  <c r="AV48" i="3"/>
  <c r="AT48" i="3"/>
  <c r="AR48" i="3"/>
  <c r="AP48" i="3"/>
  <c r="AN48" i="3"/>
  <c r="AL48" i="3"/>
  <c r="AJ48" i="3"/>
  <c r="AH48" i="3"/>
  <c r="AF48" i="3"/>
  <c r="AD48" i="3"/>
  <c r="AB48" i="3"/>
  <c r="Z48" i="3"/>
  <c r="X48" i="3"/>
  <c r="V48" i="3"/>
  <c r="T48" i="3"/>
  <c r="R48" i="3"/>
  <c r="P48" i="3"/>
  <c r="N48" i="3"/>
  <c r="L48" i="3"/>
  <c r="J48" i="3"/>
  <c r="AJ47" i="3"/>
  <c r="AB47" i="3"/>
  <c r="X47" i="3"/>
  <c r="V47" i="3"/>
  <c r="T47" i="3"/>
  <c r="R47" i="3"/>
  <c r="P47" i="3"/>
  <c r="N47" i="3"/>
  <c r="L47" i="3"/>
  <c r="J47" i="3"/>
  <c r="BJ46" i="3"/>
  <c r="BH46" i="3"/>
  <c r="BF46" i="3"/>
  <c r="BD46" i="3"/>
  <c r="BB46" i="3"/>
  <c r="AZ46" i="3"/>
  <c r="AX46" i="3"/>
  <c r="AV46" i="3"/>
  <c r="AT46" i="3"/>
  <c r="AR46" i="3"/>
  <c r="AP46" i="3"/>
  <c r="AN46" i="3"/>
  <c r="AL46" i="3"/>
  <c r="AJ46" i="3"/>
  <c r="AH46" i="3"/>
  <c r="AF46" i="3"/>
  <c r="AD46" i="3"/>
  <c r="AB46" i="3"/>
  <c r="Z46" i="3"/>
  <c r="X46" i="3"/>
  <c r="V46" i="3"/>
  <c r="T46" i="3"/>
  <c r="R46" i="3"/>
  <c r="P46" i="3"/>
  <c r="N46" i="3"/>
  <c r="L46" i="3"/>
  <c r="J46" i="3"/>
  <c r="BJ45" i="3"/>
  <c r="BH45" i="3"/>
  <c r="BF45" i="3"/>
  <c r="BD45" i="3"/>
  <c r="BB45" i="3"/>
  <c r="AZ45" i="3"/>
  <c r="AX45" i="3"/>
  <c r="AV45" i="3"/>
  <c r="AT45" i="3"/>
  <c r="AR45" i="3"/>
  <c r="AP45" i="3"/>
  <c r="AN45" i="3"/>
  <c r="AL45" i="3"/>
  <c r="AJ45" i="3"/>
  <c r="AH45" i="3"/>
  <c r="AF45" i="3"/>
  <c r="AD45" i="3"/>
  <c r="AB45" i="3"/>
  <c r="Z45" i="3"/>
  <c r="X45" i="3"/>
  <c r="V45" i="3"/>
  <c r="T45" i="3"/>
  <c r="R45" i="3"/>
  <c r="P45" i="3"/>
  <c r="N45" i="3"/>
  <c r="L45" i="3"/>
  <c r="J45" i="3"/>
  <c r="BJ43" i="3"/>
  <c r="BH43" i="3"/>
  <c r="BF43" i="3"/>
  <c r="BD43" i="3"/>
  <c r="BB43" i="3"/>
  <c r="AZ43" i="3"/>
  <c r="AX43" i="3"/>
  <c r="AV43" i="3"/>
  <c r="AT43" i="3"/>
  <c r="AR43" i="3"/>
  <c r="AP43" i="3"/>
  <c r="AN43" i="3"/>
  <c r="AL43" i="3"/>
  <c r="AJ43" i="3"/>
  <c r="AH43" i="3"/>
  <c r="AF43" i="3"/>
  <c r="AD43" i="3"/>
  <c r="AB43" i="3"/>
  <c r="Z43" i="3"/>
  <c r="X43" i="3"/>
  <c r="V43" i="3"/>
  <c r="T43" i="3"/>
  <c r="R43" i="3"/>
  <c r="P43" i="3"/>
  <c r="N43" i="3"/>
  <c r="L43" i="3"/>
  <c r="J43" i="3"/>
  <c r="BJ41" i="3"/>
  <c r="BH41" i="3"/>
  <c r="BF41" i="3"/>
  <c r="BD41" i="3"/>
  <c r="BB41" i="3"/>
  <c r="AZ41" i="3"/>
  <c r="AX41" i="3"/>
  <c r="AV41" i="3"/>
  <c r="AT41" i="3"/>
  <c r="AR41" i="3"/>
  <c r="AP41" i="3"/>
  <c r="AN41" i="3"/>
  <c r="AL41" i="3"/>
  <c r="AJ41" i="3"/>
  <c r="AH41" i="3"/>
  <c r="AF41" i="3"/>
  <c r="AD41" i="3"/>
  <c r="AB41" i="3"/>
  <c r="Z41" i="3"/>
  <c r="X41" i="3"/>
  <c r="V41" i="3"/>
  <c r="T41" i="3"/>
  <c r="R41" i="3"/>
  <c r="P41" i="3"/>
  <c r="N41" i="3"/>
  <c r="L41" i="3"/>
  <c r="J41" i="3"/>
  <c r="BJ39" i="3"/>
  <c r="BH39" i="3"/>
  <c r="BF39" i="3"/>
  <c r="BD39" i="3"/>
  <c r="BB39" i="3"/>
  <c r="AZ39" i="3"/>
  <c r="AX39" i="3"/>
  <c r="AV39" i="3"/>
  <c r="AT39" i="3"/>
  <c r="AR39" i="3"/>
  <c r="AP39" i="3"/>
  <c r="AN39" i="3"/>
  <c r="AL39" i="3"/>
  <c r="AJ39" i="3"/>
  <c r="AH39" i="3"/>
  <c r="AF39" i="3"/>
  <c r="AD39" i="3"/>
  <c r="AB39" i="3"/>
  <c r="Z39" i="3"/>
  <c r="X39" i="3"/>
  <c r="V39" i="3"/>
  <c r="T39" i="3"/>
  <c r="R39" i="3"/>
  <c r="P39" i="3"/>
  <c r="N39" i="3"/>
  <c r="L39" i="3"/>
  <c r="J39" i="3"/>
  <c r="BJ37" i="3"/>
  <c r="BH37" i="3"/>
  <c r="BF37" i="3"/>
  <c r="BD37" i="3"/>
  <c r="BB37" i="3"/>
  <c r="AZ37" i="3"/>
  <c r="AX37" i="3"/>
  <c r="AV37" i="3"/>
  <c r="AT37" i="3"/>
  <c r="AR37" i="3"/>
  <c r="AP37" i="3"/>
  <c r="AN37" i="3"/>
  <c r="AL37" i="3"/>
  <c r="AJ37" i="3"/>
  <c r="AH37" i="3"/>
  <c r="AF37" i="3"/>
  <c r="AD37" i="3"/>
  <c r="AB37" i="3"/>
  <c r="Z37" i="3"/>
  <c r="X37" i="3"/>
  <c r="V37" i="3"/>
  <c r="T37" i="3"/>
  <c r="R37" i="3"/>
  <c r="P37" i="3"/>
  <c r="N37" i="3"/>
  <c r="L37" i="3"/>
  <c r="J37" i="3"/>
  <c r="BJ35" i="3"/>
  <c r="AF6" i="3"/>
  <c r="AD6" i="3"/>
  <c r="AB6" i="3"/>
  <c r="Z6" i="3"/>
  <c r="X6" i="3"/>
  <c r="T6" i="3"/>
  <c r="R6" i="3"/>
  <c r="P6" i="3"/>
  <c r="N6" i="3"/>
  <c r="L6" i="3"/>
  <c r="J6" i="3"/>
</calcChain>
</file>

<file path=xl/sharedStrings.xml><?xml version="1.0" encoding="utf-8"?>
<sst xmlns="http://schemas.openxmlformats.org/spreadsheetml/2006/main" count="582" uniqueCount="289">
  <si>
    <t>Scout24 SE financials</t>
  </si>
  <si>
    <t>1_Key figures</t>
  </si>
  <si>
    <t>2_Segment performance</t>
  </si>
  <si>
    <t>3_Consolidated statement of profit or loss</t>
  </si>
  <si>
    <t xml:space="preserve">4_Consolidated statement of financial position </t>
  </si>
  <si>
    <t>5_Consolidated statement of cash flows</t>
  </si>
  <si>
    <t>6_ESG Ratings</t>
  </si>
  <si>
    <t>For information purpose only. Please be aware that the decisive figures are reflected respective in the financial reports.</t>
  </si>
  <si>
    <t>Definitions are also available in the financial reports.</t>
  </si>
  <si>
    <t>The financial reports are available on: https://www.scout24.com/en/investor-relations/financial-reports-presentations</t>
  </si>
  <si>
    <t>Last update: 06/08/2026</t>
  </si>
  <si>
    <r>
      <rPr>
        <b/>
        <sz val="12"/>
        <color rgb="FF000000"/>
        <rFont val="Make It Better"/>
      </rPr>
      <t xml:space="preserve">Disclaimer
</t>
    </r>
    <r>
      <rPr>
        <sz val="12"/>
        <color rgb="FF000000"/>
        <rFont val="Make It Better"/>
      </rPr>
      <t xml:space="preserve">
</t>
    </r>
    <r>
      <rPr>
        <sz val="12"/>
        <color rgb="FF000000"/>
        <rFont val="Make It Better"/>
      </rPr>
      <t xml:space="preserve">This document contains carefully prepared information. However, the Company does not guarantee the accuracy, completeness or reliability of the information and assumes no liability for losses resulting from the use of this information. This document may contain forward-looking statements about the business, financial and earnings situation as well as profit forecasts of the Scout24 Group, which are only valid at the time of publication of this document. Terms such as ‘may’, ‘will’, ‘expect’, ‘anticipate’, ‘consider’, ‘intend’, ‘plan’, ‘believe’, ‘continue’ and ‘estimate’, variations of such terms or similar expressions characterize these forward-looking statements. Such forward-looking statements are based on the current assessments, expectations, assumptions and information of the Scout24 Management Board, many of which are beyond Scout24's control. The statements are subject to a variety of known and unknown risks and uncertainties. Actual results and developments may therefore differ materially from these forward-looking statements. The Company assumes no obligation and does not intend to update, review or correct these forward-looking statements due to new information or future events or for other reasons, unless there is an express legal obligation to do so. Alternative performance measures are used that are not defined according to IFRS and should be considered supplementary. Special items used to calculate some alternative metrics may not derive from ordinary business activities. Due to rounding, numbers and percentages may not accurately reflect the absolute figures. Where quarterly figures (including nine-month figures) are included in this document, they have neither been audited in accordance with § 317 HGB nor reviewed by an auditor. In case of any divergence, the German version shall have precedence over the English translation.
</t>
    </r>
    <r>
      <rPr>
        <sz val="12"/>
        <color rgb="FF000000"/>
        <rFont val="Make It Better"/>
      </rPr>
      <t xml:space="preserve"> 
</t>
    </r>
    <r>
      <rPr>
        <b/>
        <sz val="12"/>
        <color rgb="FF000000"/>
        <rFont val="Make It Better"/>
      </rPr>
      <t xml:space="preserve">www.scout24.com/en/investor-relations/financial-reports-presentations </t>
    </r>
  </si>
  <si>
    <t>Q1 2020</t>
  </si>
  <si>
    <t>Q2 2020</t>
  </si>
  <si>
    <t>H1 2020</t>
  </si>
  <si>
    <t>Q3 2020</t>
  </si>
  <si>
    <t>9M 2020</t>
  </si>
  <si>
    <t>Q4 2020</t>
  </si>
  <si>
    <t>FY 2020</t>
  </si>
  <si>
    <t>Q1 2021</t>
  </si>
  <si>
    <t>Q1 vs. LY</t>
  </si>
  <si>
    <t>Q2 2021</t>
  </si>
  <si>
    <t>Q2 vs. LY</t>
  </si>
  <si>
    <t>H1 2021</t>
  </si>
  <si>
    <t>H1 vs. LY</t>
  </si>
  <si>
    <t>Q3 2021</t>
  </si>
  <si>
    <t>Q3 vs. LY</t>
  </si>
  <si>
    <t>9M 2021</t>
  </si>
  <si>
    <t>9M vs. LY</t>
  </si>
  <si>
    <t>Q4 2021</t>
  </si>
  <si>
    <t>Q4 vs. LY</t>
  </si>
  <si>
    <t>FY 2021</t>
  </si>
  <si>
    <t>FY vs. LY</t>
  </si>
  <si>
    <t>Q1 2022</t>
  </si>
  <si>
    <t>Q2 2022</t>
  </si>
  <si>
    <t>H1 2022</t>
  </si>
  <si>
    <t>Q3 2022</t>
  </si>
  <si>
    <t>9M 2022</t>
  </si>
  <si>
    <t>Q4 2022</t>
  </si>
  <si>
    <t>FY 2022</t>
  </si>
  <si>
    <t>Q1 2023</t>
  </si>
  <si>
    <t>Q2 2023</t>
  </si>
  <si>
    <t>H1 2023</t>
  </si>
  <si>
    <t>Q3 2023</t>
  </si>
  <si>
    <t>9M 2023</t>
  </si>
  <si>
    <t>Q4 2023</t>
  </si>
  <si>
    <t>FY 2023</t>
  </si>
  <si>
    <t>Q1 2024</t>
  </si>
  <si>
    <t>Q2 2024</t>
  </si>
  <si>
    <t>H1 2024</t>
  </si>
  <si>
    <t>Q3 2024</t>
  </si>
  <si>
    <t>9M 2024</t>
  </si>
  <si>
    <t>Q4 2024</t>
  </si>
  <si>
    <t>FY 2024</t>
  </si>
  <si>
    <t>Q1 2025</t>
  </si>
  <si>
    <t>Q2 2025</t>
  </si>
  <si>
    <t>H1 2025</t>
  </si>
  <si>
    <t>Q3 2025</t>
  </si>
  <si>
    <t>9M 2025</t>
  </si>
  <si>
    <t>Q4 2025</t>
  </si>
  <si>
    <t>FY 2025</t>
  </si>
  <si>
    <t>Q1 2026</t>
  </si>
  <si>
    <t>Q2 2026</t>
  </si>
  <si>
    <t>H1 2026</t>
  </si>
  <si>
    <t>H1 vs LY</t>
  </si>
  <si>
    <t>Scout24 Group</t>
  </si>
  <si>
    <t>Group revenue</t>
  </si>
  <si>
    <t>Own Work Capitalized</t>
  </si>
  <si>
    <t>Own work capitalised as % of revenue</t>
  </si>
  <si>
    <t>Ordinary operating EBITDA</t>
  </si>
  <si>
    <t>Ordinary operating EBITDA margin (%)</t>
  </si>
  <si>
    <t xml:space="preserve">2,4pp </t>
  </si>
  <si>
    <t>Revenue - S24 Group</t>
  </si>
  <si>
    <t>Professional</t>
  </si>
  <si>
    <t>Private</t>
  </si>
  <si>
    <t>Ordinary Operating Effects (S24 Group)</t>
  </si>
  <si>
    <t xml:space="preserve">Personnel Cost </t>
  </si>
  <si>
    <t>Marketing</t>
  </si>
  <si>
    <t>IT Cost</t>
  </si>
  <si>
    <t>Selling Costs</t>
  </si>
  <si>
    <t>Other operating expenses</t>
  </si>
  <si>
    <t>ooEBITDA - S24 Group</t>
  </si>
  <si>
    <t>ooEBITDA Margin %</t>
  </si>
  <si>
    <t>Margin %</t>
  </si>
  <si>
    <t>Total NR&amp;R*</t>
  </si>
  <si>
    <t>&lt;-100%</t>
  </si>
  <si>
    <t>&lt;(100%)</t>
  </si>
  <si>
    <t>&gt;100%</t>
  </si>
  <si>
    <t>Sharebased Compensation</t>
  </si>
  <si>
    <t>n/a</t>
  </si>
  <si>
    <t>M&amp;A Activities</t>
  </si>
  <si>
    <t>Reorganisation</t>
  </si>
  <si>
    <t>Other non-operating effects</t>
  </si>
  <si>
    <t>EBITDA</t>
  </si>
  <si>
    <t>Depreciation/Amortisation</t>
  </si>
  <si>
    <t>EBIT</t>
  </si>
  <si>
    <t xml:space="preserve">Financial result </t>
  </si>
  <si>
    <t>&lt;-100 %</t>
  </si>
  <si>
    <t>EBT</t>
  </si>
  <si>
    <t>Income taxes</t>
  </si>
  <si>
    <t>&gt;100 %</t>
  </si>
  <si>
    <t xml:space="preserve">Net income </t>
  </si>
  <si>
    <t>thereof: continuing operations, before profit/loss transfer</t>
  </si>
  <si>
    <t>thereof: discontinued operations, before profit/loss transfer</t>
  </si>
  <si>
    <t>thereof: Shareholders of the parent company</t>
  </si>
  <si>
    <t>thereof: Non-controlling interests</t>
  </si>
  <si>
    <t>Basic EPS (EUR)</t>
  </si>
  <si>
    <t xml:space="preserve">Adjusted Net income </t>
  </si>
  <si>
    <t>Adj. EPS (EUR)</t>
  </si>
  <si>
    <t>Weighted avg. # shares</t>
  </si>
  <si>
    <t xml:space="preserve">72,070,026 </t>
  </si>
  <si>
    <t xml:space="preserve">72,277,470 </t>
  </si>
  <si>
    <t>Non-financial KPIs</t>
  </si>
  <si>
    <t>ImmoScout24.de (IS24) listings</t>
  </si>
  <si>
    <t>IS24 unique monthly sessions (in mio.)</t>
  </si>
  <si>
    <t>IS24 monthly desktop users (in mio.)</t>
  </si>
  <si>
    <t>IS24 unique monthly app users (in mio.)</t>
  </si>
  <si>
    <t>*reported figures; The reclassification of non-operating effects is reflected as of Q1 2023; Percentage changes as of Q1 2023 were determined taking the reclassification into account.</t>
  </si>
  <si>
    <t>EUR k</t>
  </si>
  <si>
    <t>2023 vs. LY</t>
  </si>
  <si>
    <t>2024 vs. LY</t>
  </si>
  <si>
    <t>2025 vs. LY</t>
  </si>
  <si>
    <t>Revenue</t>
  </si>
  <si>
    <t>ooEBITDA</t>
  </si>
  <si>
    <t>ooEBITDA %</t>
  </si>
  <si>
    <t>Professional Segment - details*</t>
  </si>
  <si>
    <t>Revenue Professional</t>
  </si>
  <si>
    <r>
      <rPr>
        <sz val="9"/>
        <color rgb="FF000000"/>
        <rFont val="Make It Better"/>
      </rPr>
      <t>Professional Subscriptions</t>
    </r>
    <r>
      <rPr>
        <vertAlign val="superscript"/>
        <sz val="9"/>
        <color rgb="FF000000"/>
        <rFont val="Make It Better"/>
      </rPr>
      <t>1</t>
    </r>
  </si>
  <si>
    <r>
      <rPr>
        <i/>
        <sz val="9"/>
        <color rgb="FF000000"/>
        <rFont val="Make It Better"/>
      </rPr>
      <t>Professional Subscriptions GER</t>
    </r>
    <r>
      <rPr>
        <i/>
        <vertAlign val="superscript"/>
        <sz val="9"/>
        <color rgb="FF000000"/>
        <rFont val="Make It Better"/>
      </rPr>
      <t>1</t>
    </r>
  </si>
  <si>
    <r>
      <rPr>
        <i/>
        <sz val="9"/>
        <color rgb="FF000000"/>
        <rFont val="Make It Better"/>
      </rPr>
      <t>Professional Customers avg. GER</t>
    </r>
    <r>
      <rPr>
        <i/>
        <vertAlign val="superscript"/>
        <sz val="9"/>
        <color rgb="FF000000"/>
        <rFont val="Make It Better"/>
      </rPr>
      <t>2</t>
    </r>
  </si>
  <si>
    <r>
      <rPr>
        <i/>
        <sz val="9"/>
        <color rgb="FF000000"/>
        <rFont val="Make It Better"/>
      </rPr>
      <t>Professional Subscription ARPU GER</t>
    </r>
    <r>
      <rPr>
        <i/>
        <vertAlign val="superscript"/>
        <sz val="9"/>
        <color rgb="FF000000"/>
        <rFont val="Make It Better"/>
      </rPr>
      <t>1,2,3</t>
    </r>
  </si>
  <si>
    <r>
      <rPr>
        <sz val="9"/>
        <color rgb="FF000000"/>
        <rFont val="Make It Better"/>
      </rPr>
      <t>Professional Subscriptions RoE</t>
    </r>
    <r>
      <rPr>
        <vertAlign val="superscript"/>
        <sz val="9"/>
        <color rgb="FF000000"/>
        <rFont val="Make It Better"/>
      </rPr>
      <t>1</t>
    </r>
  </si>
  <si>
    <t>&gt;+100%</t>
  </si>
  <si>
    <t>Transaction Enablement</t>
  </si>
  <si>
    <r>
      <rPr>
        <sz val="9"/>
        <color rgb="FF000000"/>
        <rFont val="Make It Better"/>
      </rPr>
      <t>Other</t>
    </r>
    <r>
      <rPr>
        <vertAlign val="superscript"/>
        <sz val="9"/>
        <color rgb="FF000000"/>
        <rFont val="Make It Better"/>
      </rPr>
      <t>4</t>
    </r>
  </si>
  <si>
    <t>ooEBITDA Professional</t>
  </si>
  <si>
    <t>ooEBITDA % Professional</t>
  </si>
  <si>
    <t>Private Segment - details</t>
  </si>
  <si>
    <t>Revenue Private</t>
  </si>
  <si>
    <t>Private Subscriptions</t>
  </si>
  <si>
    <t>Private Customers avg.</t>
  </si>
  <si>
    <t>Private Subscription ARPU</t>
  </si>
  <si>
    <t>Private Pay-per-ad</t>
  </si>
  <si>
    <t>Other</t>
  </si>
  <si>
    <t>ooEBITDA Private</t>
  </si>
  <si>
    <t>ooEBITDA % Private</t>
  </si>
  <si>
    <r>
      <rPr>
        <vertAlign val="superscript"/>
        <sz val="10"/>
        <color rgb="FF000000"/>
        <rFont val="Make It Better"/>
      </rPr>
      <t>*</t>
    </r>
    <r>
      <rPr>
        <sz val="10"/>
        <color rgb="FF000000"/>
        <rFont val="Make It Better"/>
      </rPr>
      <t>In September 2025, Scout24 closed a deal to acquire the Spanish real estate portal Fotocasa (Adevinta Real Estate S.L.U.) from the investment firm EQT. Following completion of the transaction on 27 February 2026, Scout24 reports the Spain business for the first time in the first quarter of 2026, covering the month of March. The business is fully allocated to the Professional segment. Within the Professional segment, subscription revenue is therefore disaggregated starting with this report: Germany is reported separately, while Austria and Spain are grouped under ‘Rest of Europe’. Since the first quarter of 2026, revenues from advertisements in Austria and Spain have also been reported under other revenue.</t>
    </r>
  </si>
  <si>
    <r>
      <rPr>
        <vertAlign val="superscript"/>
        <sz val="10"/>
        <color rgb="FF000000"/>
        <rFont val="Make It Better"/>
      </rPr>
      <t>1</t>
    </r>
    <r>
      <rPr>
        <sz val="10"/>
        <color rgb="FF000000"/>
        <rFont val="Make It Better"/>
      </rPr>
      <t xml:space="preserve">The Spain business is reported for the first time following completion of the transaction in the first quarter of 2026 and has been allocated in full to the Professional segment. Subscription revenue in Spain is reported together with subscription revenue Austria under ‘Rest of Europe’. The adjusted reporting is presented starting with this report, split between Germany and Rest of Europe. Total subscription revenue (aggregate) thus comprises subscription revenue in Germany, Spain and Austria, while the Professional segment’s ARPU for Germany is calculated solely on the basis of revenue generated in Germany. The comparative figures have been adjusted accordingly as of Q1 2025.
</t>
    </r>
    <r>
      <rPr>
        <vertAlign val="superscript"/>
        <sz val="10"/>
        <color rgb="FF000000"/>
        <rFont val="Make It Better"/>
      </rPr>
      <t>2</t>
    </r>
    <r>
      <rPr>
        <sz val="10"/>
        <color rgb="FF000000"/>
        <rFont val="Make It Better"/>
      </rPr>
      <t xml:space="preserve">Customers from Germany on the ImmoScout24, ImmoVerkauf24 and neubau kompass platforms (deduplicated) who have a fee-based contract as at the end of the month entitling them to market more than one property (total number as of month-end divided by the number of months in the period). The previous-year figures have been adjusted accordingly as of Q1 2025 (excluding customers from Austria).
</t>
    </r>
    <r>
      <rPr>
        <vertAlign val="superscript"/>
        <sz val="10"/>
        <color rgb="FF000000"/>
        <rFont val="Make It Better"/>
      </rPr>
      <t>3</t>
    </r>
    <r>
      <rPr>
        <sz val="10"/>
        <color rgb="FF000000"/>
        <rFont val="Make It Better"/>
      </rPr>
      <t xml:space="preserve">Revenue for the period divided by the average number of customers divided by the number of months in the period. The previous-year figures have been adjusted accordingly as of Q1 2025 (excluding customers from Austria).
</t>
    </r>
    <r>
      <rPr>
        <vertAlign val="superscript"/>
        <sz val="10"/>
        <color rgb="FF000000"/>
        <rFont val="Make It Better"/>
      </rPr>
      <t>4</t>
    </r>
    <r>
      <rPr>
        <sz val="10"/>
        <color rgb="FF000000"/>
        <rFont val="Make It Better"/>
      </rPr>
      <t xml:space="preserve">As of the first quarter of 2026, revenue from advertisements in Austria and Spain is reported under ‘Other revenue’. The previous-year figures have been adjusted accordingly as of Q1 2025.
</t>
    </r>
    <r>
      <rPr>
        <sz val="10"/>
        <color rgb="FF000000"/>
        <rFont val="Make It Better"/>
      </rPr>
      <t/>
    </r>
  </si>
  <si>
    <t>Own work capitalised</t>
  </si>
  <si>
    <t>Other operating income</t>
  </si>
  <si>
    <t>Total operating performance</t>
  </si>
  <si>
    <t>Operating expenses</t>
  </si>
  <si>
    <t>Personnel expenses</t>
  </si>
  <si>
    <t>Marketing expenses</t>
  </si>
  <si>
    <t>IT expenses</t>
  </si>
  <si>
    <t>Selling expenses</t>
  </si>
  <si>
    <t>n.a.</t>
  </si>
  <si>
    <t>Depreciation, amortisation and impairment losses</t>
  </si>
  <si>
    <t>–51.506</t>
  </si>
  <si>
    <t xml:space="preserve"> </t>
  </si>
  <si>
    <t>Profit/loss from investments accounted for using the equity method</t>
  </si>
  <si>
    <t>Finance income</t>
  </si>
  <si>
    <t>Finance expenses</t>
  </si>
  <si>
    <t>Financial result</t>
  </si>
  <si>
    <t>Earnings before tax</t>
  </si>
  <si>
    <t>Earnings from continuing operations after tax</t>
  </si>
  <si>
    <t>Earnings from discontinued operations after tax</t>
  </si>
  <si>
    <t>-</t>
  </si>
  <si>
    <t>Earnings after tax</t>
  </si>
  <si>
    <t>Sum of the items that will not be reclassified to profit or loss</t>
  </si>
  <si>
    <t>Currency translation differences</t>
  </si>
  <si>
    <t>Sum of the items that may be reclassified subsequently to profit or loss</t>
  </si>
  <si>
    <t>Other comprehensive income, after tax</t>
  </si>
  <si>
    <t>Total comprehensive income</t>
  </si>
  <si>
    <t>2021 vs. LY</t>
  </si>
  <si>
    <t>2022 vs. LY</t>
  </si>
  <si>
    <t>Current assets</t>
  </si>
  <si>
    <t>of which cash and cash equivalents</t>
  </si>
  <si>
    <t>of which trade receivables</t>
  </si>
  <si>
    <t>of which other financial assets</t>
  </si>
  <si>
    <t>of which income tax assets</t>
  </si>
  <si>
    <t>&gt;500%</t>
  </si>
  <si>
    <t>of which other assets</t>
  </si>
  <si>
    <t>Non-current assets</t>
  </si>
  <si>
    <t>of which goodwill</t>
  </si>
  <si>
    <t>of which trademarks</t>
  </si>
  <si>
    <t>of which other intangible assets</t>
  </si>
  <si>
    <t>of which right-of-use assets from leases</t>
  </si>
  <si>
    <t>of which property, plant and equipment</t>
  </si>
  <si>
    <t>of which investments accounted for using the equity method</t>
  </si>
  <si>
    <t>of which deferred tax assets</t>
  </si>
  <si>
    <t>Total assets</t>
  </si>
  <si>
    <t>Current liabilities</t>
  </si>
  <si>
    <t>of which trade payables</t>
  </si>
  <si>
    <t>of which other financial liabilities</t>
  </si>
  <si>
    <t>of which lease liabilities</t>
  </si>
  <si>
    <t>of which other provisions</t>
  </si>
  <si>
    <t>&gt;+100 %</t>
  </si>
  <si>
    <t>of which income tax liabilities</t>
  </si>
  <si>
    <t>of which contract liabilities</t>
  </si>
  <si>
    <t>of which other liabilities</t>
  </si>
  <si>
    <t>Non-current liabilities</t>
  </si>
  <si>
    <t>of which deferred tax liabilities</t>
  </si>
  <si>
    <t>Equity</t>
  </si>
  <si>
    <t>of which subscribed share capital</t>
  </si>
  <si>
    <t>of which capital reserve</t>
  </si>
  <si>
    <t>of which retained earnings</t>
  </si>
  <si>
    <t>of which other reserves</t>
  </si>
  <si>
    <t>of which treasury shares</t>
  </si>
  <si>
    <t>Equity attributable to shareholders of parent company</t>
  </si>
  <si>
    <t>Non-controlling interests</t>
  </si>
  <si>
    <t>Total equity</t>
  </si>
  <si>
    <t>Total equity and liabilities</t>
  </si>
  <si>
    <t>Income tax expense</t>
  </si>
  <si>
    <t>Equity-settled share-based payment transactions</t>
  </si>
  <si>
    <t>–</t>
  </si>
  <si>
    <t>Gain/loss on disposal of intangible assets and property, plant and equipment</t>
  </si>
  <si>
    <t>Other non-cash transactions</t>
  </si>
  <si>
    <t>Change in trade receivables and other assets not attributable to investing or financing activities</t>
  </si>
  <si>
    <t>Change in trade payables and other liabilities not attributable to investing or financing activities</t>
  </si>
  <si>
    <t>Change in provisions</t>
  </si>
  <si>
    <t>Income taxes paid</t>
  </si>
  <si>
    <t>Cash flow from operating activities of continuing operations</t>
  </si>
  <si>
    <t>Cash flow from operating activities of discontinued operations</t>
  </si>
  <si>
    <t>Cash flow from operating activities</t>
  </si>
  <si>
    <t>Investments in intangible assets, including internally generated intangible assets and intangible assets under development</t>
  </si>
  <si>
    <t>–22,393</t>
  </si>
  <si>
    <t>Investments in property, plant and equipment</t>
  </si>
  <si>
    <t>–13,661</t>
  </si>
  <si>
    <t>Proceeds from disposal of intangible assets and property, plant and equipment</t>
  </si>
  <si>
    <t>Proceeds from investment grants</t>
  </si>
  <si>
    <t>Proceeds from lease receivables from subleases</t>
  </si>
  <si>
    <t>Investments in financial assets</t>
  </si>
  <si>
    <t>–2,144,377</t>
  </si>
  <si>
    <t>Proceeds from disposal of financial assets</t>
  </si>
  <si>
    <t>Consideration transferred for investments accounted for using the equity method</t>
  </si>
  <si>
    <t>Proceeds from investments accounted for using the equity method</t>
  </si>
  <si>
    <t>Consideration transferred for a subsidiary, net of cash and cash equivalents acquired</t>
  </si>
  <si>
    <t>–25,710</t>
  </si>
  <si>
    <t>Interest received</t>
  </si>
  <si>
    <t>Consideration transferred for subsidiaries acquired in previous years</t>
  </si>
  <si>
    <t>Proceeds from subsidiaries sold in previous years</t>
  </si>
  <si>
    <t>Cash flow from investing activities of continuing operations</t>
  </si>
  <si>
    <t>Cash flow from investing activities of discontinued operations</t>
  </si>
  <si>
    <t>Of which net proceeds from disposal of discontinued operations</t>
  </si>
  <si>
    <t>Cash flow from investing activities</t>
  </si>
  <si>
    <t>Raising of short-term financial liabilities</t>
  </si>
  <si>
    <t>Repayment of short-term financial liabilities</t>
  </si>
  <si>
    <t>–120,000</t>
  </si>
  <si>
    <t>Repayment of medium- and long-term financial liabilities</t>
  </si>
  <si>
    <t>Repayment of lease liabilities</t>
  </si>
  <si>
    <t>–5,487</t>
  </si>
  <si>
    <t>Proceeds from lease receivables from subleases*</t>
  </si>
  <si>
    <t>Interest paid</t>
  </si>
  <si>
    <t>–16,759</t>
  </si>
  <si>
    <t>Other payments attributable to financing activities</t>
  </si>
  <si>
    <t>Dividends paid</t>
  </si>
  <si>
    <t>–93,663</t>
  </si>
  <si>
    <t>Purchase of treasury shares</t>
  </si>
  <si>
    <t>–515,885</t>
  </si>
  <si>
    <t>Proceeds from issuance of shares</t>
  </si>
  <si>
    <t>Cash flow from financing activities of continuing operations</t>
  </si>
  <si>
    <t>Cash flow from financing activities of discontinued operations</t>
  </si>
  <si>
    <t>Cash flow from financing activities</t>
  </si>
  <si>
    <t>Net foreign exchange difference, continuing operations</t>
  </si>
  <si>
    <t>–3</t>
  </si>
  <si>
    <t>Change in cash and cash equivalents</t>
  </si>
  <si>
    <t>Cash and cash equivalents at beginning of period</t>
  </si>
  <si>
    <t>Cash and cash equivalents at end of period</t>
  </si>
  <si>
    <t>Less cash and cash equivalents at end of period held for sale</t>
  </si>
  <si>
    <t>Cash and cash equivalents at end of period from continuing operations</t>
  </si>
  <si>
    <t>* reported in Cash flow from investing activities since annual financial report 2023</t>
  </si>
  <si>
    <t>Rating Agency</t>
  </si>
  <si>
    <t>Current result</t>
  </si>
  <si>
    <t>Last result</t>
  </si>
  <si>
    <t>Second last result</t>
  </si>
  <si>
    <t>∅ Peer Group</t>
  </si>
  <si>
    <t>Scale</t>
  </si>
  <si>
    <t>MSCI</t>
  </si>
  <si>
    <t>A</t>
  </si>
  <si>
    <t>BBB</t>
  </si>
  <si>
    <t>AA</t>
  </si>
  <si>
    <t>AAA to CCC</t>
  </si>
  <si>
    <t>Sutstainalytics</t>
  </si>
  <si>
    <t>0 to 40+</t>
  </si>
  <si>
    <t>CDP</t>
  </si>
  <si>
    <t>F</t>
  </si>
  <si>
    <t>B</t>
  </si>
  <si>
    <t>A to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</si>
</sst>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quot;-&quot;#0;#0;_(@_)"/>
    <numFmt numFmtId="165" formatCode="#,##0,;\(#,##0,\);&quot;—&quot;;_(@_)"/>
    <numFmt numFmtId="166" formatCode="#0.0%;&quot;-&quot;#0.0%;&quot;-&quot;\%;_(@_)"/>
    <numFmt numFmtId="167" formatCode="#0.0%;&quot;-&quot;#0.0%;&quot;—&quot;\%;_(@_)"/>
    <numFmt numFmtId="168" formatCode="#,##0.0;&quot;-&quot;#,##0.0;#,##0.0;_(@_)"/>
    <numFmt numFmtId="169" formatCode="#0.0;&quot;-&quot;#0.0;#0.0;_(@_)"/>
    <numFmt numFmtId="170" formatCode="#,##0,;&quot;-&quot;#,##0,;&quot;—&quot;;_(@_)"/>
    <numFmt numFmtId="171" formatCode="#,##0,;&quot;-&quot;#,##0,;#,##0,;_(@_)"/>
    <numFmt numFmtId="172" formatCode="\+#0.0%;&quot;-&quot;#0.0%;#0.0%;_(@_)"/>
    <numFmt numFmtId="173" formatCode="#0.0%_);\(#0.0%\);#0.0%_);_(@_)"/>
    <numFmt numFmtId="174" formatCode="#,##0.00;\(#,##0.00\);&quot;—&quot;;_(@_)"/>
    <numFmt numFmtId="175" formatCode="#,##0;\(#,##0\);&quot;—&quot;;_(@_)"/>
    <numFmt numFmtId="176" formatCode="#,##0.0;\(#,##0.0\);&quot;—&quot;;_(@_)"/>
    <numFmt numFmtId="177" formatCode="#,##0;&quot;-&quot;#,##0;&quot;—&quot;;_(@_)"/>
    <numFmt numFmtId="178" formatCode="#,##0;&quot;-&quot;#,##0;#,##0;_(@_)"/>
    <numFmt numFmtId="179" formatCode="#,##0.0,,;&quot;-&quot;#,##0.0,,;#,##0.0,,;_(@_)"/>
    <numFmt numFmtId="180" formatCode="#0.0%_);\(#0.0%\);&quot;—&quot;\%_);_(@_)"/>
    <numFmt numFmtId="181" formatCode="#,##0.0,;\(#,##0.0,\);&quot;—&quot;;_(@_)"/>
    <numFmt numFmtId="182" formatCode="#0.0&quot;pp&quot;;&quot;-&quot;#0.0&quot;pp&quot;;#0.0&quot;pp&quot;;_(@_)"/>
    <numFmt numFmtId="183" formatCode="#0.0%;&quot;-&quot;#0.0%;#0.0%;_(@_)"/>
    <numFmt numFmtId="184" formatCode="#0.0&quot; pp&quot;;&quot;-&quot;#0.0&quot; pp&quot;;#0.0&quot; pp&quot;;_(@_)"/>
    <numFmt numFmtId="185" formatCode="#0.0_)%;\(#0.0\)%;&quot;-&quot;_)\%;_(@_)"/>
  </numFmts>
  <fonts count="3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39"/>
      <color rgb="FF000000"/>
      <name val="Make It Better"/>
    </font>
    <font>
      <b/>
      <sz val="9"/>
      <color rgb="FF000000"/>
      <name val="Make It Better"/>
    </font>
    <font>
      <i/>
      <sz val="9"/>
      <color rgb="FF6D6D6D"/>
      <name val="Make It Better"/>
    </font>
    <font>
      <sz val="9"/>
      <color rgb="FF000000"/>
      <name val="Make It Sans"/>
    </font>
    <font>
      <sz val="9"/>
      <color rgb="FF000000"/>
      <name val="Make It Better"/>
    </font>
    <font>
      <i/>
      <sz val="9"/>
      <color rgb="FF6D6D6D"/>
      <name val="Make It Sans"/>
    </font>
    <font>
      <sz val="12"/>
      <color rgb="FF000000"/>
      <name val="Make It Better"/>
    </font>
    <font>
      <sz val="12"/>
      <color rgb="FF000000"/>
      <name val="Calibri"/>
    </font>
    <font>
      <b/>
      <sz val="9"/>
      <color rgb="FF000000"/>
      <name val="Make It Sans"/>
    </font>
    <font>
      <sz val="10"/>
      <color rgb="FF000000"/>
      <name val="Make It Better"/>
    </font>
    <font>
      <i/>
      <sz val="9"/>
      <color rgb="FF000000"/>
      <name val="Make It Sans"/>
    </font>
    <font>
      <i/>
      <sz val="9"/>
      <color rgb="FF000000"/>
      <name val="Make It Better"/>
    </font>
    <font>
      <b/>
      <sz val="9"/>
      <name val="Make It Better"/>
    </font>
    <font>
      <b/>
      <sz val="9"/>
      <color rgb="FF333333"/>
      <name val="Make It Better"/>
    </font>
    <font>
      <sz val="9"/>
      <name val="Make It Better"/>
    </font>
    <font>
      <b/>
      <sz val="10"/>
      <color rgb="FF000000"/>
      <name val="Make It Sans"/>
    </font>
    <font>
      <i/>
      <sz val="7"/>
      <color rgb="FF000000"/>
      <name val="Make It Sans"/>
    </font>
    <font>
      <b/>
      <u/>
      <sz val="9"/>
      <color rgb="FF000000"/>
      <name val="Make It Sans"/>
    </font>
    <font>
      <b/>
      <sz val="9"/>
      <color rgb="FF000000"/>
      <name val="Arial"/>
    </font>
    <font>
      <i/>
      <sz val="8"/>
      <color rgb="FF000000"/>
      <name val="Make It Sans"/>
    </font>
    <font>
      <sz val="10"/>
      <name val="Make It Better"/>
    </font>
    <font>
      <sz val="9"/>
      <color rgb="FF000000"/>
      <name val="Arial"/>
    </font>
    <font>
      <b/>
      <sz val="9"/>
      <color rgb="FFFF0000"/>
      <name val="Make It Better"/>
    </font>
    <font>
      <i/>
      <sz val="9"/>
      <color rgb="FFFF0000"/>
      <name val="Make It Better"/>
    </font>
    <font>
      <sz val="9"/>
      <color rgb="FFFF0000"/>
      <name val="Make It Better"/>
    </font>
    <font>
      <i/>
      <sz val="9"/>
      <color rgb="FF000000"/>
      <name val="Arial"/>
    </font>
    <font>
      <b/>
      <sz val="12"/>
      <color rgb="FF000000"/>
      <name val="Make It Better"/>
    </font>
    <font>
      <vertAlign val="superscript"/>
      <sz val="9"/>
      <color rgb="FF000000"/>
      <name val="Make It Better"/>
    </font>
    <font>
      <i/>
      <vertAlign val="superscript"/>
      <sz val="9"/>
      <color rgb="FF000000"/>
      <name val="Make It Better"/>
    </font>
    <font>
      <vertAlign val="superscript"/>
      <sz val="10"/>
      <color rgb="FF000000"/>
      <name val="Make It Better"/>
    </font>
  </fonts>
  <fills count="12">
    <fill>
      <patternFill patternType="none"/>
    </fill>
    <fill>
      <patternFill patternType="gray125"/>
    </fill>
    <fill>
      <patternFill patternType="solid">
        <fgColor rgb="FFFF9015"/>
        <bgColor indexed="64"/>
      </patternFill>
    </fill>
    <fill>
      <patternFill patternType="solid">
        <fgColor rgb="FFFFFFFF"/>
        <bgColor indexed="64"/>
      </patternFill>
    </fill>
    <fill>
      <patternFill patternType="solid">
        <fgColor rgb="FFDBDBDB"/>
        <bgColor indexed="64"/>
      </patternFill>
    </fill>
    <fill>
      <patternFill patternType="solid">
        <fgColor rgb="FFFEEAC5"/>
        <bgColor indexed="64"/>
      </patternFill>
    </fill>
    <fill>
      <patternFill patternType="solid">
        <fgColor rgb="FFFDD68B"/>
        <bgColor indexed="64"/>
      </patternFill>
    </fill>
    <fill>
      <patternFill patternType="solid">
        <fgColor rgb="FF00D0B2"/>
        <bgColor indexed="64"/>
      </patternFill>
    </fill>
    <fill>
      <patternFill patternType="solid">
        <fgColor rgb="FFB38EF4"/>
        <bgColor indexed="64"/>
      </patternFill>
    </fill>
    <fill>
      <patternFill patternType="solid">
        <fgColor rgb="FF00DFFF"/>
        <bgColor indexed="64"/>
      </patternFill>
    </fill>
    <fill>
      <patternFill patternType="solid">
        <fgColor rgb="FF00FFD0"/>
        <bgColor indexed="64"/>
      </patternFill>
    </fill>
    <fill>
      <patternFill patternType="solid">
        <fgColor rgb="FFE67E23"/>
        <bgColor indexed="64"/>
      </patternFill>
    </fill>
  </fills>
  <borders count="57">
    <border>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style="thin">
        <color rgb="FF000000"/>
      </left>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right/>
      <top style="thin">
        <color rgb="FF676767"/>
      </top>
      <bottom style="thin">
        <color rgb="FF676767"/>
      </bottom>
      <diagonal/>
    </border>
    <border>
      <left/>
      <right/>
      <top/>
      <bottom style="thin">
        <color rgb="FF676767"/>
      </bottom>
      <diagonal/>
    </border>
    <border>
      <left/>
      <right/>
      <top style="thin">
        <color rgb="FF676767"/>
      </top>
      <bottom/>
      <diagonal/>
    </border>
    <border>
      <left/>
      <right style="thin">
        <color rgb="FF000000"/>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32">
    <xf numFmtId="0" fontId="0" fillId="0" borderId="0" xfId="0"/>
    <xf numFmtId="0" fontId="6" fillId="2" borderId="0" xfId="2" applyFont="1" applyFill="1">
      <alignment wrapText="1"/>
    </xf>
    <xf numFmtId="0" fontId="7" fillId="0" borderId="0" xfId="2" applyFont="1" applyAlignment="1">
      <alignment horizontal="left" wrapText="1"/>
    </xf>
    <xf numFmtId="0" fontId="8" fillId="3" borderId="0" xfId="2" applyFont="1" applyFill="1">
      <alignment wrapText="1"/>
    </xf>
    <xf numFmtId="0" fontId="9" fillId="3" borderId="0" xfId="2" applyFont="1" applyFill="1" applyAlignment="1">
      <alignment horizontal="left" wrapText="1"/>
    </xf>
    <xf numFmtId="0" fontId="10" fillId="3" borderId="0" xfId="2" applyFont="1" applyFill="1" applyAlignment="1">
      <alignment horizontal="left" wrapText="1"/>
    </xf>
    <xf numFmtId="0" fontId="11" fillId="3" borderId="0" xfId="2" applyFont="1" applyFill="1">
      <alignment wrapText="1"/>
    </xf>
    <xf numFmtId="0" fontId="13" fillId="3" borderId="0" xfId="2" applyFont="1" applyFill="1">
      <alignment wrapText="1"/>
    </xf>
    <xf numFmtId="0" fontId="15" fillId="0" borderId="0" xfId="2" applyFont="1">
      <alignment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14" fillId="0" borderId="7" xfId="2" applyFont="1" applyBorder="1" applyAlignment="1">
      <alignment horizontal="center" vertical="center" wrapText="1"/>
    </xf>
    <xf numFmtId="0" fontId="9" fillId="0" borderId="8" xfId="2" applyFont="1" applyBorder="1" applyAlignment="1">
      <alignment horizontal="center" vertical="center" wrapText="1"/>
    </xf>
    <xf numFmtId="0" fontId="14" fillId="3" borderId="7"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9" fillId="3" borderId="6" xfId="2" applyFont="1" applyFill="1" applyBorder="1" applyAlignment="1">
      <alignment horizontal="center" vertical="center" wrapText="1"/>
    </xf>
    <xf numFmtId="0" fontId="9" fillId="0" borderId="9" xfId="2" applyFont="1" applyBorder="1" applyAlignment="1">
      <alignment horizontal="center" vertical="center" wrapText="1"/>
    </xf>
    <xf numFmtId="0" fontId="9" fillId="3" borderId="10" xfId="2" applyFont="1" applyFill="1" applyBorder="1" applyAlignment="1">
      <alignment horizontal="center" vertical="center" wrapText="1"/>
    </xf>
    <xf numFmtId="0" fontId="9" fillId="3" borderId="11"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6" fillId="0" borderId="13" xfId="2" applyFont="1" applyBorder="1" applyAlignment="1">
      <alignment horizontal="right" wrapText="1"/>
    </xf>
    <xf numFmtId="0" fontId="14" fillId="0" borderId="14" xfId="2" applyFont="1" applyBorder="1" applyAlignment="1">
      <alignment horizontal="left" vertical="center" wrapText="1"/>
    </xf>
    <xf numFmtId="0" fontId="14" fillId="0" borderId="15" xfId="2" applyFont="1" applyBorder="1" applyAlignment="1">
      <alignment horizontal="left" wrapText="1"/>
    </xf>
    <xf numFmtId="165" fontId="14" fillId="0" borderId="0" xfId="2" applyNumberFormat="1" applyFont="1" applyAlignment="1">
      <alignment horizontal="right" vertical="center" wrapText="1"/>
    </xf>
    <xf numFmtId="165" fontId="14" fillId="0" borderId="16" xfId="2" applyNumberFormat="1" applyFont="1" applyBorder="1" applyAlignment="1">
      <alignment horizontal="right" vertical="center" wrapText="1"/>
    </xf>
    <xf numFmtId="165" fontId="14" fillId="0" borderId="17" xfId="2" applyNumberFormat="1" applyFont="1" applyBorder="1" applyAlignment="1">
      <alignment horizontal="right" vertical="center" wrapText="1"/>
    </xf>
    <xf numFmtId="165" fontId="14" fillId="0" borderId="13" xfId="2" applyNumberFormat="1" applyFont="1" applyBorder="1" applyAlignment="1">
      <alignment horizontal="right" vertical="center" wrapText="1"/>
    </xf>
    <xf numFmtId="166" fontId="14" fillId="0" borderId="0" xfId="2" applyNumberFormat="1" applyFont="1" applyAlignment="1">
      <alignment horizontal="right" vertical="center" wrapText="1"/>
    </xf>
    <xf numFmtId="166" fontId="14" fillId="0" borderId="16" xfId="2" applyNumberFormat="1" applyFont="1" applyBorder="1" applyAlignment="1">
      <alignment horizontal="right" vertical="center" wrapText="1"/>
    </xf>
    <xf numFmtId="167" fontId="14" fillId="0" borderId="17" xfId="2" applyNumberFormat="1" applyFont="1" applyBorder="1" applyAlignment="1">
      <alignment horizontal="right" vertical="center" wrapText="1"/>
    </xf>
    <xf numFmtId="167" fontId="14" fillId="0" borderId="0" xfId="2" applyNumberFormat="1" applyFont="1" applyAlignment="1">
      <alignment horizontal="right" vertical="center" wrapText="1"/>
    </xf>
    <xf numFmtId="167" fontId="14" fillId="0" borderId="16" xfId="2" applyNumberFormat="1" applyFont="1" applyBorder="1" applyAlignment="1">
      <alignment horizontal="right" vertical="center" wrapText="1"/>
    </xf>
    <xf numFmtId="166" fontId="14" fillId="0" borderId="17" xfId="2" applyNumberFormat="1" applyFont="1" applyBorder="1" applyAlignment="1">
      <alignment horizontal="right" vertical="center" wrapText="1"/>
    </xf>
    <xf numFmtId="165" fontId="7" fillId="0" borderId="13" xfId="2" applyNumberFormat="1" applyFont="1" applyBorder="1" applyAlignment="1">
      <alignment horizontal="right" vertical="center" wrapText="1"/>
    </xf>
    <xf numFmtId="166" fontId="7" fillId="0" borderId="0" xfId="2" applyNumberFormat="1" applyFont="1" applyAlignment="1">
      <alignment horizontal="right" wrapText="1"/>
    </xf>
    <xf numFmtId="165" fontId="7" fillId="0" borderId="0" xfId="2" applyNumberFormat="1" applyFont="1" applyAlignment="1">
      <alignment horizontal="right" vertical="center" wrapText="1"/>
    </xf>
    <xf numFmtId="166" fontId="7" fillId="0" borderId="0" xfId="2" applyNumberFormat="1" applyFont="1" applyAlignment="1">
      <alignment horizontal="right" vertical="center" wrapText="1"/>
    </xf>
    <xf numFmtId="0" fontId="14" fillId="0" borderId="15" xfId="2" applyFont="1" applyBorder="1" applyAlignment="1">
      <alignment horizontal="left" vertical="center" wrapText="1"/>
    </xf>
    <xf numFmtId="165" fontId="14" fillId="0" borderId="0" xfId="2" applyNumberFormat="1" applyFont="1" applyAlignment="1">
      <alignment horizontal="right" wrapText="1"/>
    </xf>
    <xf numFmtId="165" fontId="14" fillId="0" borderId="16" xfId="2" applyNumberFormat="1" applyFont="1" applyBorder="1" applyAlignment="1">
      <alignment horizontal="right" wrapText="1"/>
    </xf>
    <xf numFmtId="165" fontId="14" fillId="0" borderId="17" xfId="2" applyNumberFormat="1" applyFont="1" applyBorder="1" applyAlignment="1">
      <alignment horizontal="right" wrapText="1"/>
    </xf>
    <xf numFmtId="165" fontId="14" fillId="0" borderId="13" xfId="2" applyNumberFormat="1" applyFont="1" applyBorder="1" applyAlignment="1">
      <alignment horizontal="right" wrapText="1"/>
    </xf>
    <xf numFmtId="166" fontId="14" fillId="0" borderId="0" xfId="2" applyNumberFormat="1" applyFont="1" applyAlignment="1">
      <alignment horizontal="right" wrapText="1"/>
    </xf>
    <xf numFmtId="166" fontId="14" fillId="0" borderId="16" xfId="2" applyNumberFormat="1" applyFont="1" applyBorder="1" applyAlignment="1">
      <alignment horizontal="right" wrapText="1"/>
    </xf>
    <xf numFmtId="166" fontId="14" fillId="0" borderId="17" xfId="2" applyNumberFormat="1" applyFont="1" applyBorder="1" applyAlignment="1">
      <alignment horizontal="right" wrapText="1"/>
    </xf>
    <xf numFmtId="165" fontId="7" fillId="0" borderId="13" xfId="2" applyNumberFormat="1" applyFont="1" applyBorder="1" applyAlignment="1">
      <alignment horizontal="right" wrapText="1"/>
    </xf>
    <xf numFmtId="165" fontId="7" fillId="0" borderId="0" xfId="2" applyNumberFormat="1" applyFont="1" applyAlignment="1">
      <alignment horizontal="right" wrapText="1"/>
    </xf>
    <xf numFmtId="0" fontId="16" fillId="0" borderId="15" xfId="2" applyFont="1" applyBorder="1" applyAlignment="1">
      <alignment horizontal="left" vertical="center" wrapText="1"/>
    </xf>
    <xf numFmtId="167" fontId="16" fillId="0" borderId="0" xfId="2" applyNumberFormat="1" applyFont="1" applyAlignment="1">
      <alignment horizontal="right" wrapText="1"/>
    </xf>
    <xf numFmtId="167" fontId="16" fillId="0" borderId="16" xfId="2" applyNumberFormat="1" applyFont="1" applyBorder="1" applyAlignment="1">
      <alignment horizontal="right" wrapText="1"/>
    </xf>
    <xf numFmtId="167" fontId="16" fillId="0" borderId="17" xfId="2" applyNumberFormat="1" applyFont="1" applyBorder="1" applyAlignment="1">
      <alignment horizontal="right" wrapText="1"/>
    </xf>
    <xf numFmtId="167" fontId="16" fillId="0" borderId="13" xfId="2" applyNumberFormat="1" applyFont="1" applyBorder="1" applyAlignment="1">
      <alignment horizontal="right" wrapText="1"/>
    </xf>
    <xf numFmtId="168" fontId="16" fillId="0" borderId="0" xfId="2" applyNumberFormat="1" applyFont="1" applyAlignment="1">
      <alignment horizontal="right" wrapText="1"/>
    </xf>
    <xf numFmtId="169" fontId="16" fillId="0" borderId="0" xfId="2" applyNumberFormat="1" applyFont="1" applyAlignment="1">
      <alignment horizontal="right" wrapText="1"/>
    </xf>
    <xf numFmtId="169" fontId="16" fillId="0" borderId="16" xfId="2" applyNumberFormat="1" applyFont="1" applyBorder="1" applyAlignment="1">
      <alignment horizontal="right" wrapText="1"/>
    </xf>
    <xf numFmtId="169" fontId="16" fillId="0" borderId="16" xfId="2" applyNumberFormat="1" applyFont="1" applyBorder="1" applyAlignment="1">
      <alignment horizontal="right" vertical="center" wrapText="1"/>
    </xf>
    <xf numFmtId="169" fontId="16" fillId="0" borderId="17" xfId="2" applyNumberFormat="1" applyFont="1" applyBorder="1" applyAlignment="1">
      <alignment horizontal="right" wrapText="1"/>
    </xf>
    <xf numFmtId="169" fontId="16" fillId="0" borderId="0" xfId="2" applyNumberFormat="1" applyFont="1" applyAlignment="1">
      <alignment horizontal="right" vertical="center" wrapText="1"/>
    </xf>
    <xf numFmtId="169" fontId="16" fillId="0" borderId="17" xfId="2" applyNumberFormat="1" applyFont="1" applyBorder="1" applyAlignment="1">
      <alignment horizontal="right" vertical="center" wrapText="1"/>
    </xf>
    <xf numFmtId="167" fontId="17" fillId="0" borderId="13" xfId="2" applyNumberFormat="1" applyFont="1" applyBorder="1" applyAlignment="1">
      <alignment horizontal="right" wrapText="1"/>
    </xf>
    <xf numFmtId="169" fontId="17" fillId="0" borderId="0" xfId="2" applyNumberFormat="1" applyFont="1" applyAlignment="1">
      <alignment horizontal="right" wrapText="1"/>
    </xf>
    <xf numFmtId="167" fontId="17" fillId="0" borderId="0" xfId="2" applyNumberFormat="1" applyFont="1" applyAlignment="1">
      <alignment horizontal="right" wrapText="1"/>
    </xf>
    <xf numFmtId="0" fontId="14" fillId="0" borderId="18" xfId="2" applyFont="1" applyBorder="1" applyAlignment="1">
      <alignment horizontal="left" wrapText="1"/>
    </xf>
    <xf numFmtId="167" fontId="14" fillId="0" borderId="19" xfId="2" applyNumberFormat="1" applyFont="1" applyBorder="1" applyAlignment="1">
      <alignment horizontal="right" wrapText="1"/>
    </xf>
    <xf numFmtId="167" fontId="14" fillId="0" borderId="20" xfId="2" applyNumberFormat="1" applyFont="1" applyBorder="1" applyAlignment="1">
      <alignment horizontal="right" wrapText="1"/>
    </xf>
    <xf numFmtId="167" fontId="14" fillId="0" borderId="21" xfId="2" applyNumberFormat="1" applyFont="1" applyBorder="1" applyAlignment="1">
      <alignment horizontal="right" wrapText="1"/>
    </xf>
    <xf numFmtId="167" fontId="14" fillId="0" borderId="22" xfId="2" applyNumberFormat="1" applyFont="1" applyBorder="1" applyAlignment="1">
      <alignment horizontal="right" vertical="center" wrapText="1"/>
    </xf>
    <xf numFmtId="169" fontId="14" fillId="0" borderId="19" xfId="2" applyNumberFormat="1" applyFont="1" applyBorder="1" applyAlignment="1">
      <alignment horizontal="right" vertical="center" wrapText="1"/>
    </xf>
    <xf numFmtId="167" fontId="14" fillId="0" borderId="19" xfId="2" applyNumberFormat="1" applyFont="1" applyBorder="1" applyAlignment="1">
      <alignment horizontal="right" vertical="center" wrapText="1"/>
    </xf>
    <xf numFmtId="169" fontId="14" fillId="0" borderId="20" xfId="2" applyNumberFormat="1" applyFont="1" applyBorder="1" applyAlignment="1">
      <alignment horizontal="right" vertical="center" wrapText="1"/>
    </xf>
    <xf numFmtId="167" fontId="14" fillId="0" borderId="21" xfId="2" applyNumberFormat="1" applyFont="1" applyBorder="1" applyAlignment="1">
      <alignment horizontal="right" vertical="center" wrapText="1"/>
    </xf>
    <xf numFmtId="169" fontId="14" fillId="0" borderId="21" xfId="2" applyNumberFormat="1" applyFont="1" applyBorder="1" applyAlignment="1">
      <alignment horizontal="right" vertical="center" wrapText="1"/>
    </xf>
    <xf numFmtId="166" fontId="14" fillId="0" borderId="22" xfId="2" applyNumberFormat="1" applyFont="1" applyBorder="1" applyAlignment="1">
      <alignment horizontal="right" vertical="center" wrapText="1"/>
    </xf>
    <xf numFmtId="166" fontId="14" fillId="0" borderId="19" xfId="2" applyNumberFormat="1" applyFont="1" applyBorder="1" applyAlignment="1">
      <alignment horizontal="right" vertical="center" wrapText="1"/>
    </xf>
    <xf numFmtId="166" fontId="14" fillId="0" borderId="21" xfId="2" applyNumberFormat="1" applyFont="1" applyBorder="1" applyAlignment="1">
      <alignment horizontal="right" vertical="center" wrapText="1"/>
    </xf>
    <xf numFmtId="166" fontId="14" fillId="0" borderId="19" xfId="2" applyNumberFormat="1" applyFont="1" applyBorder="1" applyAlignment="1">
      <alignment horizontal="right" wrapText="1"/>
    </xf>
    <xf numFmtId="0" fontId="14" fillId="0" borderId="19" xfId="2" applyFont="1" applyBorder="1" applyAlignment="1">
      <alignment horizontal="right" vertical="center" wrapText="1"/>
    </xf>
    <xf numFmtId="166" fontId="7" fillId="0" borderId="22" xfId="2" applyNumberFormat="1" applyFont="1" applyBorder="1" applyAlignment="1">
      <alignment horizontal="right" vertical="center" wrapText="1"/>
    </xf>
    <xf numFmtId="169" fontId="7" fillId="0" borderId="19" xfId="2" applyNumberFormat="1" applyFont="1" applyBorder="1" applyAlignment="1">
      <alignment horizontal="right" vertical="center" wrapText="1"/>
    </xf>
    <xf numFmtId="166" fontId="7" fillId="0" borderId="19" xfId="2" applyNumberFormat="1" applyFont="1" applyBorder="1" applyAlignment="1">
      <alignment horizontal="right" wrapText="1"/>
    </xf>
    <xf numFmtId="166" fontId="7" fillId="0" borderId="19" xfId="2" applyNumberFormat="1" applyFont="1" applyBorder="1" applyAlignment="1">
      <alignment horizontal="right" vertical="center" wrapText="1"/>
    </xf>
    <xf numFmtId="165" fontId="14" fillId="0" borderId="23" xfId="2" applyNumberFormat="1" applyFont="1" applyBorder="1" applyAlignment="1">
      <alignment horizontal="right" wrapText="1"/>
    </xf>
    <xf numFmtId="165" fontId="14" fillId="0" borderId="24" xfId="2" applyNumberFormat="1" applyFont="1" applyBorder="1" applyAlignment="1">
      <alignment horizontal="right" wrapText="1"/>
    </xf>
    <xf numFmtId="165" fontId="14" fillId="0" borderId="25" xfId="2" applyNumberFormat="1" applyFont="1" applyBorder="1" applyAlignment="1">
      <alignment horizontal="right" wrapText="1"/>
    </xf>
    <xf numFmtId="165" fontId="14" fillId="0" borderId="26" xfId="2" applyNumberFormat="1" applyFont="1" applyBorder="1" applyAlignment="1">
      <alignment horizontal="right" wrapText="1"/>
    </xf>
    <xf numFmtId="166" fontId="14" fillId="0" borderId="23" xfId="2" applyNumberFormat="1" applyFont="1" applyBorder="1" applyAlignment="1">
      <alignment horizontal="right" wrapText="1"/>
    </xf>
    <xf numFmtId="166" fontId="14" fillId="0" borderId="24" xfId="2" applyNumberFormat="1" applyFont="1" applyBorder="1" applyAlignment="1">
      <alignment horizontal="right" wrapText="1"/>
    </xf>
    <xf numFmtId="167" fontId="14" fillId="0" borderId="25" xfId="2" applyNumberFormat="1" applyFont="1" applyBorder="1" applyAlignment="1">
      <alignment horizontal="right" wrapText="1"/>
    </xf>
    <xf numFmtId="167" fontId="14" fillId="0" borderId="23" xfId="2" applyNumberFormat="1" applyFont="1" applyBorder="1" applyAlignment="1">
      <alignment horizontal="right" wrapText="1"/>
    </xf>
    <xf numFmtId="167" fontId="14" fillId="0" borderId="24" xfId="2" applyNumberFormat="1" applyFont="1" applyBorder="1" applyAlignment="1">
      <alignment horizontal="right" wrapText="1"/>
    </xf>
    <xf numFmtId="166" fontId="14" fillId="0" borderId="25" xfId="2" applyNumberFormat="1" applyFont="1" applyBorder="1" applyAlignment="1">
      <alignment horizontal="right" wrapText="1"/>
    </xf>
    <xf numFmtId="165" fontId="14" fillId="0" borderId="23" xfId="2" applyNumberFormat="1" applyFont="1" applyBorder="1" applyAlignment="1">
      <alignment horizontal="right" vertical="center" wrapText="1"/>
    </xf>
    <xf numFmtId="167" fontId="14" fillId="0" borderId="23" xfId="2" applyNumberFormat="1" applyFont="1" applyBorder="1" applyAlignment="1">
      <alignment horizontal="right" vertical="center" wrapText="1"/>
    </xf>
    <xf numFmtId="166" fontId="14" fillId="0" borderId="23" xfId="2" applyNumberFormat="1" applyFont="1" applyBorder="1" applyAlignment="1">
      <alignment horizontal="right" vertical="center" wrapText="1"/>
    </xf>
    <xf numFmtId="167" fontId="14" fillId="0" borderId="24" xfId="2" applyNumberFormat="1" applyFont="1" applyBorder="1" applyAlignment="1">
      <alignment horizontal="right" vertical="center" wrapText="1"/>
    </xf>
    <xf numFmtId="166" fontId="14" fillId="0" borderId="25" xfId="2" applyNumberFormat="1" applyFont="1" applyBorder="1" applyAlignment="1">
      <alignment horizontal="right" vertical="center" wrapText="1"/>
    </xf>
    <xf numFmtId="0" fontId="9" fillId="9" borderId="15" xfId="2" applyFont="1" applyFill="1" applyBorder="1" applyAlignment="1">
      <alignment horizontal="left" vertical="center" wrapText="1" indent="1"/>
    </xf>
    <xf numFmtId="165" fontId="9" fillId="9" borderId="13" xfId="2" applyNumberFormat="1" applyFont="1" applyFill="1" applyBorder="1" applyAlignment="1">
      <alignment horizontal="right" wrapText="1"/>
    </xf>
    <xf numFmtId="165" fontId="9" fillId="9" borderId="0" xfId="2" applyNumberFormat="1" applyFont="1" applyFill="1" applyAlignment="1">
      <alignment horizontal="right" wrapText="1"/>
    </xf>
    <xf numFmtId="165" fontId="9" fillId="9" borderId="17" xfId="2" applyNumberFormat="1" applyFont="1" applyFill="1" applyBorder="1" applyAlignment="1">
      <alignment horizontal="right" wrapText="1"/>
    </xf>
    <xf numFmtId="167" fontId="9" fillId="9" borderId="0" xfId="2" applyNumberFormat="1" applyFont="1" applyFill="1" applyAlignment="1">
      <alignment horizontal="right" wrapText="1"/>
    </xf>
    <xf numFmtId="165" fontId="9" fillId="9" borderId="0" xfId="2" applyNumberFormat="1" applyFont="1" applyFill="1" applyAlignment="1">
      <alignment horizontal="right" vertical="center" wrapText="1"/>
    </xf>
    <xf numFmtId="167" fontId="9" fillId="9" borderId="0" xfId="2" applyNumberFormat="1" applyFont="1" applyFill="1" applyAlignment="1">
      <alignment horizontal="right" vertical="center" wrapText="1"/>
    </xf>
    <xf numFmtId="166" fontId="9" fillId="9" borderId="0" xfId="2" applyNumberFormat="1" applyFont="1" applyFill="1" applyAlignment="1">
      <alignment horizontal="right" vertical="center" wrapText="1"/>
    </xf>
    <xf numFmtId="167" fontId="9" fillId="9" borderId="16" xfId="2" applyNumberFormat="1" applyFont="1" applyFill="1" applyBorder="1" applyAlignment="1">
      <alignment horizontal="right" vertical="center" wrapText="1"/>
    </xf>
    <xf numFmtId="166" fontId="9" fillId="9" borderId="17" xfId="2" applyNumberFormat="1" applyFont="1" applyFill="1" applyBorder="1" applyAlignment="1">
      <alignment horizontal="right" vertical="center" wrapText="1"/>
    </xf>
    <xf numFmtId="165" fontId="10" fillId="9" borderId="13" xfId="2" applyNumberFormat="1" applyFont="1" applyFill="1" applyBorder="1" applyAlignment="1">
      <alignment horizontal="right" wrapText="1"/>
    </xf>
    <xf numFmtId="167" fontId="10" fillId="9" borderId="0" xfId="2" applyNumberFormat="1" applyFont="1" applyFill="1" applyAlignment="1">
      <alignment horizontal="right" wrapText="1"/>
    </xf>
    <xf numFmtId="165" fontId="10" fillId="9" borderId="0" xfId="2" applyNumberFormat="1" applyFont="1" applyFill="1" applyAlignment="1">
      <alignment horizontal="right" wrapText="1"/>
    </xf>
    <xf numFmtId="0" fontId="9" fillId="10" borderId="15" xfId="2" applyFont="1" applyFill="1" applyBorder="1" applyAlignment="1">
      <alignment horizontal="left" vertical="center" wrapText="1" indent="1"/>
    </xf>
    <xf numFmtId="165" fontId="9" fillId="10" borderId="13" xfId="2" applyNumberFormat="1" applyFont="1" applyFill="1" applyBorder="1" applyAlignment="1">
      <alignment horizontal="right" wrapText="1"/>
    </xf>
    <xf numFmtId="165" fontId="9" fillId="10" borderId="0" xfId="2" applyNumberFormat="1" applyFont="1" applyFill="1" applyAlignment="1">
      <alignment horizontal="right" wrapText="1"/>
    </xf>
    <xf numFmtId="165" fontId="9" fillId="10" borderId="17" xfId="2" applyNumberFormat="1" applyFont="1" applyFill="1" applyBorder="1" applyAlignment="1">
      <alignment horizontal="right" wrapText="1"/>
    </xf>
    <xf numFmtId="167" fontId="9" fillId="10" borderId="0" xfId="2" applyNumberFormat="1" applyFont="1" applyFill="1" applyAlignment="1">
      <alignment horizontal="right" wrapText="1"/>
    </xf>
    <xf numFmtId="166" fontId="9" fillId="10" borderId="0" xfId="2" applyNumberFormat="1" applyFont="1" applyFill="1" applyAlignment="1">
      <alignment horizontal="right" wrapText="1"/>
    </xf>
    <xf numFmtId="165" fontId="9" fillId="10" borderId="0" xfId="2" applyNumberFormat="1" applyFont="1" applyFill="1" applyAlignment="1">
      <alignment horizontal="right" vertical="center" wrapText="1"/>
    </xf>
    <xf numFmtId="167" fontId="9" fillId="10" borderId="0" xfId="2" applyNumberFormat="1" applyFont="1" applyFill="1" applyAlignment="1">
      <alignment horizontal="right" vertical="center" wrapText="1"/>
    </xf>
    <xf numFmtId="166" fontId="9" fillId="10" borderId="0" xfId="2" applyNumberFormat="1" applyFont="1" applyFill="1" applyAlignment="1">
      <alignment horizontal="right" vertical="center" wrapText="1"/>
    </xf>
    <xf numFmtId="167" fontId="9" fillId="10" borderId="16" xfId="2" applyNumberFormat="1" applyFont="1" applyFill="1" applyBorder="1" applyAlignment="1">
      <alignment horizontal="right" vertical="center" wrapText="1"/>
    </xf>
    <xf numFmtId="166" fontId="9" fillId="10" borderId="17" xfId="2" applyNumberFormat="1" applyFont="1" applyFill="1" applyBorder="1" applyAlignment="1">
      <alignment horizontal="right" vertical="center" wrapText="1"/>
    </xf>
    <xf numFmtId="165" fontId="10" fillId="10" borderId="13" xfId="2" applyNumberFormat="1" applyFont="1" applyFill="1" applyBorder="1" applyAlignment="1">
      <alignment horizontal="right" wrapText="1"/>
    </xf>
    <xf numFmtId="167" fontId="10" fillId="10" borderId="0" xfId="2" applyNumberFormat="1" applyFont="1" applyFill="1" applyAlignment="1">
      <alignment horizontal="right" wrapText="1"/>
    </xf>
    <xf numFmtId="165" fontId="10" fillId="10" borderId="0" xfId="2" applyNumberFormat="1" applyFont="1" applyFill="1" applyAlignment="1">
      <alignment horizontal="right" wrapText="1"/>
    </xf>
    <xf numFmtId="170" fontId="14" fillId="0" borderId="0" xfId="2" applyNumberFormat="1" applyFont="1" applyAlignment="1">
      <alignment horizontal="right" wrapText="1"/>
    </xf>
    <xf numFmtId="170" fontId="14" fillId="0" borderId="16" xfId="2" applyNumberFormat="1" applyFont="1" applyBorder="1" applyAlignment="1">
      <alignment horizontal="right" wrapText="1"/>
    </xf>
    <xf numFmtId="170" fontId="14" fillId="0" borderId="17" xfId="2" applyNumberFormat="1" applyFont="1" applyBorder="1" applyAlignment="1">
      <alignment horizontal="right" wrapText="1"/>
    </xf>
    <xf numFmtId="170" fontId="14" fillId="0" borderId="13" xfId="2" applyNumberFormat="1" applyFont="1" applyBorder="1" applyAlignment="1">
      <alignment horizontal="right" wrapText="1"/>
    </xf>
    <xf numFmtId="167" fontId="14" fillId="0" borderId="0" xfId="2" applyNumberFormat="1" applyFont="1" applyAlignment="1">
      <alignment horizontal="right" wrapText="1"/>
    </xf>
    <xf numFmtId="167" fontId="14" fillId="0" borderId="16" xfId="2" applyNumberFormat="1" applyFont="1" applyBorder="1" applyAlignment="1">
      <alignment horizontal="right" wrapText="1"/>
    </xf>
    <xf numFmtId="167" fontId="14" fillId="0" borderId="17" xfId="2" applyNumberFormat="1" applyFont="1" applyBorder="1" applyAlignment="1">
      <alignment horizontal="right" wrapText="1"/>
    </xf>
    <xf numFmtId="170" fontId="14" fillId="0" borderId="0" xfId="2" applyNumberFormat="1" applyFont="1" applyAlignment="1">
      <alignment horizontal="right" vertical="center" wrapText="1"/>
    </xf>
    <xf numFmtId="170" fontId="7" fillId="0" borderId="13" xfId="2" applyNumberFormat="1" applyFont="1" applyBorder="1" applyAlignment="1">
      <alignment horizontal="right" wrapText="1"/>
    </xf>
    <xf numFmtId="167" fontId="7" fillId="0" borderId="0" xfId="2" applyNumberFormat="1" applyFont="1" applyAlignment="1">
      <alignment horizontal="right" wrapText="1"/>
    </xf>
    <xf numFmtId="170" fontId="7" fillId="0" borderId="0" xfId="2" applyNumberFormat="1" applyFont="1" applyAlignment="1">
      <alignment horizontal="right" wrapText="1"/>
    </xf>
    <xf numFmtId="0" fontId="9" fillId="0" borderId="15" xfId="2" applyFont="1" applyBorder="1" applyAlignment="1">
      <alignment horizontal="left" vertical="center" wrapText="1" indent="1"/>
    </xf>
    <xf numFmtId="170" fontId="9" fillId="0" borderId="0" xfId="2" applyNumberFormat="1" applyFont="1" applyAlignment="1">
      <alignment horizontal="right" wrapText="1"/>
    </xf>
    <xf numFmtId="170" fontId="9" fillId="0" borderId="16" xfId="2" applyNumberFormat="1" applyFont="1" applyBorder="1" applyAlignment="1">
      <alignment horizontal="right" wrapText="1"/>
    </xf>
    <xf numFmtId="170" fontId="9" fillId="0" borderId="17" xfId="2" applyNumberFormat="1" applyFont="1" applyBorder="1" applyAlignment="1">
      <alignment horizontal="right" wrapText="1"/>
    </xf>
    <xf numFmtId="170" fontId="9" fillId="0" borderId="13" xfId="2" applyNumberFormat="1" applyFont="1" applyBorder="1" applyAlignment="1">
      <alignment horizontal="right" wrapText="1"/>
    </xf>
    <xf numFmtId="167" fontId="9" fillId="0" borderId="0" xfId="2" applyNumberFormat="1" applyFont="1" applyAlignment="1">
      <alignment horizontal="right" wrapText="1"/>
    </xf>
    <xf numFmtId="166" fontId="9" fillId="0" borderId="16" xfId="2" applyNumberFormat="1" applyFont="1" applyBorder="1" applyAlignment="1">
      <alignment horizontal="right" wrapText="1"/>
    </xf>
    <xf numFmtId="166" fontId="9" fillId="0" borderId="17" xfId="2" applyNumberFormat="1" applyFont="1" applyBorder="1" applyAlignment="1">
      <alignment horizontal="right" wrapText="1"/>
    </xf>
    <xf numFmtId="166" fontId="9" fillId="0" borderId="0" xfId="2" applyNumberFormat="1" applyFont="1" applyAlignment="1">
      <alignment horizontal="right" wrapText="1"/>
    </xf>
    <xf numFmtId="167" fontId="9" fillId="0" borderId="16" xfId="2" applyNumberFormat="1" applyFont="1" applyBorder="1" applyAlignment="1">
      <alignment horizontal="right" wrapText="1"/>
    </xf>
    <xf numFmtId="167" fontId="9" fillId="0" borderId="17" xfId="2" applyNumberFormat="1" applyFont="1" applyBorder="1" applyAlignment="1">
      <alignment horizontal="right" wrapText="1"/>
    </xf>
    <xf numFmtId="170" fontId="9" fillId="0" borderId="0" xfId="2" applyNumberFormat="1" applyFont="1" applyAlignment="1">
      <alignment horizontal="right" vertical="center" wrapText="1"/>
    </xf>
    <xf numFmtId="166" fontId="9" fillId="0" borderId="0" xfId="2" applyNumberFormat="1" applyFont="1" applyAlignment="1">
      <alignment horizontal="right" vertical="center" wrapText="1"/>
    </xf>
    <xf numFmtId="167" fontId="9" fillId="0" borderId="16" xfId="2" applyNumberFormat="1" applyFont="1" applyBorder="1" applyAlignment="1">
      <alignment horizontal="right" vertical="center" wrapText="1"/>
    </xf>
    <xf numFmtId="167" fontId="9" fillId="0" borderId="17" xfId="2" applyNumberFormat="1" applyFont="1" applyBorder="1" applyAlignment="1">
      <alignment horizontal="right" vertical="center" wrapText="1"/>
    </xf>
    <xf numFmtId="170" fontId="10" fillId="0" borderId="13" xfId="2" applyNumberFormat="1" applyFont="1" applyBorder="1" applyAlignment="1">
      <alignment horizontal="right" wrapText="1"/>
    </xf>
    <xf numFmtId="167" fontId="10" fillId="0" borderId="0" xfId="2" applyNumberFormat="1" applyFont="1" applyAlignment="1">
      <alignment horizontal="right" wrapText="1"/>
    </xf>
    <xf numFmtId="170" fontId="10" fillId="0" borderId="0" xfId="2" applyNumberFormat="1" applyFont="1" applyAlignment="1">
      <alignment horizontal="right" wrapText="1"/>
    </xf>
    <xf numFmtId="166" fontId="16" fillId="0" borderId="0" xfId="2" applyNumberFormat="1" applyFont="1" applyAlignment="1">
      <alignment horizontal="right" wrapText="1"/>
    </xf>
    <xf numFmtId="166" fontId="16" fillId="0" borderId="17" xfId="2" applyNumberFormat="1" applyFont="1" applyBorder="1" applyAlignment="1">
      <alignment horizontal="right" wrapText="1"/>
    </xf>
    <xf numFmtId="166" fontId="16" fillId="0" borderId="13" xfId="2" applyNumberFormat="1" applyFont="1" applyBorder="1" applyAlignment="1">
      <alignment horizontal="right" wrapText="1"/>
    </xf>
    <xf numFmtId="0" fontId="16" fillId="0" borderId="0" xfId="2" applyFont="1" applyAlignment="1">
      <alignment horizontal="right" wrapText="1"/>
    </xf>
    <xf numFmtId="166" fontId="17" fillId="0" borderId="13" xfId="2" applyNumberFormat="1" applyFont="1" applyBorder="1" applyAlignment="1">
      <alignment horizontal="right" wrapText="1"/>
    </xf>
    <xf numFmtId="166" fontId="17" fillId="0" borderId="0" xfId="2" applyNumberFormat="1" applyFont="1" applyAlignment="1">
      <alignment horizontal="right" wrapText="1"/>
    </xf>
    <xf numFmtId="0" fontId="14" fillId="9" borderId="15" xfId="2" applyFont="1" applyFill="1" applyBorder="1" applyAlignment="1">
      <alignment horizontal="left" vertical="center" wrapText="1" indent="2"/>
    </xf>
    <xf numFmtId="165" fontId="14" fillId="9" borderId="13" xfId="2" applyNumberFormat="1" applyFont="1" applyFill="1" applyBorder="1" applyAlignment="1">
      <alignment horizontal="right" wrapText="1"/>
    </xf>
    <xf numFmtId="165" fontId="14" fillId="9" borderId="0" xfId="2" applyNumberFormat="1" applyFont="1" applyFill="1" applyAlignment="1">
      <alignment horizontal="right" wrapText="1"/>
    </xf>
    <xf numFmtId="165" fontId="14" fillId="9" borderId="17" xfId="2" applyNumberFormat="1" applyFont="1" applyFill="1" applyBorder="1" applyAlignment="1">
      <alignment horizontal="right" vertical="center" wrapText="1"/>
    </xf>
    <xf numFmtId="166" fontId="14" fillId="9" borderId="0" xfId="2" applyNumberFormat="1" applyFont="1" applyFill="1" applyAlignment="1">
      <alignment horizontal="right" wrapText="1"/>
    </xf>
    <xf numFmtId="167" fontId="14" fillId="9" borderId="0" xfId="2" applyNumberFormat="1" applyFont="1" applyFill="1" applyAlignment="1">
      <alignment horizontal="right" wrapText="1"/>
    </xf>
    <xf numFmtId="167" fontId="14" fillId="9" borderId="16" xfId="2" applyNumberFormat="1" applyFont="1" applyFill="1" applyBorder="1" applyAlignment="1">
      <alignment horizontal="right" wrapText="1"/>
    </xf>
    <xf numFmtId="165" fontId="14" fillId="9" borderId="17" xfId="2" applyNumberFormat="1" applyFont="1" applyFill="1" applyBorder="1" applyAlignment="1">
      <alignment horizontal="right" wrapText="1"/>
    </xf>
    <xf numFmtId="167" fontId="14" fillId="9" borderId="17" xfId="2" applyNumberFormat="1" applyFont="1" applyFill="1" applyBorder="1" applyAlignment="1">
      <alignment horizontal="right" wrapText="1"/>
    </xf>
    <xf numFmtId="165" fontId="7" fillId="9" borderId="13" xfId="2" applyNumberFormat="1" applyFont="1" applyFill="1" applyBorder="1" applyAlignment="1">
      <alignment horizontal="right" wrapText="1"/>
    </xf>
    <xf numFmtId="166" fontId="7" fillId="9" borderId="0" xfId="2" applyNumberFormat="1" applyFont="1" applyFill="1" applyAlignment="1">
      <alignment horizontal="right" wrapText="1"/>
    </xf>
    <xf numFmtId="165" fontId="7" fillId="9" borderId="0" xfId="2" applyNumberFormat="1" applyFont="1" applyFill="1" applyAlignment="1">
      <alignment horizontal="right" wrapText="1"/>
    </xf>
    <xf numFmtId="0" fontId="16" fillId="9" borderId="15" xfId="2" applyFont="1" applyFill="1" applyBorder="1" applyAlignment="1">
      <alignment horizontal="left" vertical="center" wrapText="1" indent="2"/>
    </xf>
    <xf numFmtId="167" fontId="16" fillId="9" borderId="13" xfId="2" applyNumberFormat="1" applyFont="1" applyFill="1" applyBorder="1" applyAlignment="1">
      <alignment horizontal="right" wrapText="1"/>
    </xf>
    <xf numFmtId="167" fontId="16" fillId="9" borderId="0" xfId="2" applyNumberFormat="1" applyFont="1" applyFill="1" applyAlignment="1">
      <alignment horizontal="right" wrapText="1"/>
    </xf>
    <xf numFmtId="166" fontId="16" fillId="9" borderId="0" xfId="2" applyNumberFormat="1" applyFont="1" applyFill="1" applyAlignment="1">
      <alignment horizontal="right" wrapText="1"/>
    </xf>
    <xf numFmtId="166" fontId="16" fillId="9" borderId="17" xfId="2" applyNumberFormat="1" applyFont="1" applyFill="1" applyBorder="1" applyAlignment="1">
      <alignment horizontal="right" wrapText="1"/>
    </xf>
    <xf numFmtId="169" fontId="16" fillId="9" borderId="0" xfId="2" applyNumberFormat="1" applyFont="1" applyFill="1" applyAlignment="1">
      <alignment horizontal="right" wrapText="1"/>
    </xf>
    <xf numFmtId="169" fontId="16" fillId="9" borderId="0" xfId="2" applyNumberFormat="1" applyFont="1" applyFill="1" applyAlignment="1">
      <alignment horizontal="right" vertical="center" wrapText="1"/>
    </xf>
    <xf numFmtId="169" fontId="16" fillId="9" borderId="16" xfId="2" applyNumberFormat="1" applyFont="1" applyFill="1" applyBorder="1" applyAlignment="1">
      <alignment horizontal="right" vertical="center" wrapText="1"/>
    </xf>
    <xf numFmtId="169" fontId="16" fillId="9" borderId="17" xfId="2" applyNumberFormat="1" applyFont="1" applyFill="1" applyBorder="1" applyAlignment="1">
      <alignment horizontal="right" vertical="center" wrapText="1"/>
    </xf>
    <xf numFmtId="167" fontId="17" fillId="9" borderId="13" xfId="2" applyNumberFormat="1" applyFont="1" applyFill="1" applyBorder="1" applyAlignment="1">
      <alignment horizontal="right" wrapText="1"/>
    </xf>
    <xf numFmtId="169" fontId="17" fillId="9" borderId="0" xfId="2" applyNumberFormat="1" applyFont="1" applyFill="1" applyAlignment="1">
      <alignment horizontal="right" wrapText="1"/>
    </xf>
    <xf numFmtId="167" fontId="17" fillId="9" borderId="0" xfId="2" applyNumberFormat="1" applyFont="1" applyFill="1" applyAlignment="1">
      <alignment horizontal="right" wrapText="1"/>
    </xf>
    <xf numFmtId="0" fontId="14" fillId="10" borderId="15" xfId="2" applyFont="1" applyFill="1" applyBorder="1" applyAlignment="1">
      <alignment horizontal="left" vertical="center" wrapText="1" indent="2"/>
    </xf>
    <xf numFmtId="165" fontId="14" fillId="10" borderId="13" xfId="2" applyNumberFormat="1" applyFont="1" applyFill="1" applyBorder="1" applyAlignment="1">
      <alignment horizontal="right" wrapText="1"/>
    </xf>
    <xf numFmtId="165" fontId="14" fillId="10" borderId="0" xfId="2" applyNumberFormat="1" applyFont="1" applyFill="1" applyAlignment="1">
      <alignment horizontal="right" wrapText="1"/>
    </xf>
    <xf numFmtId="165" fontId="14" fillId="10" borderId="17" xfId="2" applyNumberFormat="1" applyFont="1" applyFill="1" applyBorder="1" applyAlignment="1">
      <alignment horizontal="right" wrapText="1"/>
    </xf>
    <xf numFmtId="166" fontId="14" fillId="10" borderId="0" xfId="2" applyNumberFormat="1" applyFont="1" applyFill="1" applyAlignment="1">
      <alignment horizontal="right" wrapText="1"/>
    </xf>
    <xf numFmtId="167" fontId="14" fillId="10" borderId="0" xfId="2" applyNumberFormat="1" applyFont="1" applyFill="1" applyAlignment="1">
      <alignment horizontal="right" wrapText="1"/>
    </xf>
    <xf numFmtId="167" fontId="14" fillId="10" borderId="16" xfId="2" applyNumberFormat="1" applyFont="1" applyFill="1" applyBorder="1" applyAlignment="1">
      <alignment horizontal="right" wrapText="1"/>
    </xf>
    <xf numFmtId="167" fontId="14" fillId="10" borderId="17" xfId="2" applyNumberFormat="1" applyFont="1" applyFill="1" applyBorder="1" applyAlignment="1">
      <alignment horizontal="right" wrapText="1"/>
    </xf>
    <xf numFmtId="165" fontId="7" fillId="10" borderId="13" xfId="2" applyNumberFormat="1" applyFont="1" applyFill="1" applyBorder="1" applyAlignment="1">
      <alignment horizontal="right" wrapText="1"/>
    </xf>
    <xf numFmtId="166" fontId="7" fillId="10" borderId="0" xfId="2" applyNumberFormat="1" applyFont="1" applyFill="1" applyAlignment="1">
      <alignment horizontal="right" wrapText="1"/>
    </xf>
    <xf numFmtId="165" fontId="7" fillId="10" borderId="0" xfId="2" applyNumberFormat="1" applyFont="1" applyFill="1" applyAlignment="1">
      <alignment horizontal="right" wrapText="1"/>
    </xf>
    <xf numFmtId="0" fontId="16" fillId="10" borderId="15" xfId="2" applyFont="1" applyFill="1" applyBorder="1" applyAlignment="1">
      <alignment horizontal="left" vertical="center" wrapText="1" indent="2"/>
    </xf>
    <xf numFmtId="166" fontId="16" fillId="10" borderId="13" xfId="2" applyNumberFormat="1" applyFont="1" applyFill="1" applyBorder="1" applyAlignment="1">
      <alignment horizontal="right" wrapText="1"/>
    </xf>
    <xf numFmtId="166" fontId="16" fillId="10" borderId="0" xfId="2" applyNumberFormat="1" applyFont="1" applyFill="1" applyAlignment="1">
      <alignment horizontal="right" wrapText="1"/>
    </xf>
    <xf numFmtId="167" fontId="16" fillId="10" borderId="0" xfId="2" applyNumberFormat="1" applyFont="1" applyFill="1" applyAlignment="1">
      <alignment horizontal="right" wrapText="1"/>
    </xf>
    <xf numFmtId="166" fontId="16" fillId="10" borderId="17" xfId="2" applyNumberFormat="1" applyFont="1" applyFill="1" applyBorder="1" applyAlignment="1">
      <alignment horizontal="right" wrapText="1"/>
    </xf>
    <xf numFmtId="167" fontId="16" fillId="10" borderId="13" xfId="2" applyNumberFormat="1" applyFont="1" applyFill="1" applyBorder="1" applyAlignment="1">
      <alignment horizontal="right" wrapText="1"/>
    </xf>
    <xf numFmtId="169" fontId="16" fillId="10" borderId="0" xfId="2" applyNumberFormat="1" applyFont="1" applyFill="1" applyAlignment="1">
      <alignment horizontal="right" wrapText="1"/>
    </xf>
    <xf numFmtId="169" fontId="16" fillId="10" borderId="16" xfId="2" applyNumberFormat="1" applyFont="1" applyFill="1" applyBorder="1" applyAlignment="1">
      <alignment horizontal="right" wrapText="1"/>
    </xf>
    <xf numFmtId="169" fontId="16" fillId="10" borderId="17" xfId="2" applyNumberFormat="1" applyFont="1" applyFill="1" applyBorder="1" applyAlignment="1">
      <alignment horizontal="right" wrapText="1"/>
    </xf>
    <xf numFmtId="167" fontId="17" fillId="10" borderId="13" xfId="2" applyNumberFormat="1" applyFont="1" applyFill="1" applyBorder="1" applyAlignment="1">
      <alignment horizontal="right" wrapText="1"/>
    </xf>
    <xf numFmtId="169" fontId="17" fillId="10" borderId="0" xfId="2" applyNumberFormat="1" applyFont="1" applyFill="1" applyAlignment="1">
      <alignment horizontal="right" wrapText="1"/>
    </xf>
    <xf numFmtId="167" fontId="17" fillId="10" borderId="0" xfId="2" applyNumberFormat="1" applyFont="1" applyFill="1" applyAlignment="1">
      <alignment horizontal="right" wrapText="1"/>
    </xf>
    <xf numFmtId="0" fontId="14" fillId="0" borderId="0" xfId="2" applyFont="1" applyAlignment="1">
      <alignment horizontal="right" wrapText="1"/>
    </xf>
    <xf numFmtId="0" fontId="14" fillId="0" borderId="16" xfId="2" applyFont="1" applyBorder="1" applyAlignment="1">
      <alignment horizontal="right" vertical="center" wrapText="1"/>
    </xf>
    <xf numFmtId="0" fontId="7" fillId="0" borderId="0" xfId="2" applyFont="1" applyAlignment="1">
      <alignment horizontal="right" wrapText="1"/>
    </xf>
    <xf numFmtId="0" fontId="9" fillId="0" borderId="0" xfId="2" applyFont="1" applyAlignment="1">
      <alignment horizontal="right" wrapText="1"/>
    </xf>
    <xf numFmtId="0" fontId="9" fillId="0" borderId="16" xfId="2" applyFont="1" applyBorder="1" applyAlignment="1">
      <alignment horizontal="right" wrapText="1"/>
    </xf>
    <xf numFmtId="165" fontId="9" fillId="0" borderId="0" xfId="2" applyNumberFormat="1" applyFont="1" applyAlignment="1">
      <alignment horizontal="right" wrapText="1"/>
    </xf>
    <xf numFmtId="0" fontId="9" fillId="0" borderId="17" xfId="2" applyFont="1" applyBorder="1" applyAlignment="1">
      <alignment horizontal="right" wrapText="1"/>
    </xf>
    <xf numFmtId="0" fontId="10" fillId="0" borderId="0" xfId="2" applyFont="1" applyAlignment="1">
      <alignment horizontal="right" wrapText="1"/>
    </xf>
    <xf numFmtId="165" fontId="14" fillId="3" borderId="13" xfId="2" applyNumberFormat="1" applyFont="1" applyFill="1" applyBorder="1" applyAlignment="1">
      <alignment horizontal="right" wrapText="1"/>
    </xf>
    <xf numFmtId="166" fontId="14" fillId="3" borderId="0" xfId="2" applyNumberFormat="1" applyFont="1" applyFill="1" applyAlignment="1">
      <alignment horizontal="right" wrapText="1"/>
    </xf>
    <xf numFmtId="165" fontId="14" fillId="3" borderId="0" xfId="2" applyNumberFormat="1" applyFont="1" applyFill="1" applyAlignment="1">
      <alignment horizontal="right" wrapText="1"/>
    </xf>
    <xf numFmtId="171" fontId="18" fillId="0" borderId="0" xfId="2" applyNumberFormat="1" applyFont="1" applyAlignment="1">
      <alignment vertical="center" wrapText="1"/>
    </xf>
    <xf numFmtId="172" fontId="19" fillId="0" borderId="27" xfId="2" applyNumberFormat="1" applyFont="1" applyBorder="1" applyAlignment="1">
      <alignment vertical="center" wrapText="1"/>
    </xf>
    <xf numFmtId="173" fontId="7" fillId="0" borderId="0" xfId="2" applyNumberFormat="1" applyFont="1">
      <alignment wrapText="1"/>
    </xf>
    <xf numFmtId="0" fontId="9" fillId="0" borderId="15" xfId="2" applyFont="1" applyBorder="1" applyAlignment="1">
      <alignment horizontal="left" vertical="center" wrapText="1"/>
    </xf>
    <xf numFmtId="171" fontId="20" fillId="0" borderId="0" xfId="2" applyNumberFormat="1" applyFont="1" applyAlignment="1">
      <alignment vertical="center" wrapText="1"/>
    </xf>
    <xf numFmtId="170" fontId="7" fillId="0" borderId="13" xfId="2" applyNumberFormat="1" applyFont="1" applyBorder="1" applyAlignment="1">
      <alignment horizontal="right" vertical="center" wrapText="1"/>
    </xf>
    <xf numFmtId="167" fontId="7" fillId="0" borderId="0" xfId="2" applyNumberFormat="1" applyFont="1" applyAlignment="1">
      <alignment horizontal="right" vertical="center" wrapText="1"/>
    </xf>
    <xf numFmtId="171" fontId="18" fillId="0" borderId="0" xfId="2" applyNumberFormat="1" applyFont="1" applyAlignment="1">
      <alignment horizontal="right" vertical="center" wrapText="1"/>
    </xf>
    <xf numFmtId="173" fontId="7" fillId="0" borderId="0" xfId="2" applyNumberFormat="1" applyFont="1" applyAlignment="1">
      <alignment horizontal="right" vertical="center" wrapText="1"/>
    </xf>
    <xf numFmtId="167" fontId="9" fillId="0" borderId="0" xfId="2" applyNumberFormat="1" applyFont="1" applyAlignment="1">
      <alignment horizontal="right" vertical="center" wrapText="1"/>
    </xf>
    <xf numFmtId="170" fontId="7" fillId="0" borderId="0" xfId="2" applyNumberFormat="1" applyFont="1" applyAlignment="1">
      <alignment horizontal="right" vertical="center" wrapText="1"/>
    </xf>
    <xf numFmtId="0" fontId="14" fillId="0" borderId="16" xfId="2" applyFont="1" applyBorder="1" applyAlignment="1">
      <alignment horizontal="right" wrapText="1"/>
    </xf>
    <xf numFmtId="0" fontId="14" fillId="0" borderId="0" xfId="2" applyFont="1" applyAlignment="1">
      <alignment horizontal="right" vertical="center" wrapText="1"/>
    </xf>
    <xf numFmtId="0" fontId="14" fillId="0" borderId="17" xfId="2" applyFont="1" applyBorder="1" applyAlignment="1">
      <alignment horizontal="right" vertical="center" wrapText="1"/>
    </xf>
    <xf numFmtId="0" fontId="14" fillId="0" borderId="17" xfId="2" applyFont="1" applyBorder="1" applyAlignment="1">
      <alignment horizontal="right" wrapText="1"/>
    </xf>
    <xf numFmtId="174" fontId="14" fillId="0" borderId="17" xfId="2" applyNumberFormat="1" applyFont="1" applyBorder="1" applyAlignment="1">
      <alignment horizontal="right" wrapText="1"/>
    </xf>
    <xf numFmtId="174" fontId="14" fillId="0" borderId="13" xfId="2" applyNumberFormat="1" applyFont="1" applyBorder="1" applyAlignment="1">
      <alignment horizontal="right" wrapText="1"/>
    </xf>
    <xf numFmtId="174" fontId="14" fillId="0" borderId="0" xfId="2" applyNumberFormat="1" applyFont="1" applyAlignment="1">
      <alignment horizontal="right" wrapText="1"/>
    </xf>
    <xf numFmtId="174" fontId="7" fillId="0" borderId="13" xfId="2" applyNumberFormat="1" applyFont="1" applyBorder="1" applyAlignment="1">
      <alignment horizontal="right" wrapText="1"/>
    </xf>
    <xf numFmtId="174" fontId="7" fillId="0" borderId="0" xfId="2" applyNumberFormat="1" applyFont="1" applyAlignment="1">
      <alignment horizontal="right" wrapText="1"/>
    </xf>
    <xf numFmtId="175" fontId="14" fillId="0" borderId="17" xfId="2" applyNumberFormat="1" applyFont="1" applyBorder="1" applyAlignment="1">
      <alignment horizontal="right" wrapText="1"/>
    </xf>
    <xf numFmtId="175" fontId="14" fillId="0" borderId="13" xfId="2" applyNumberFormat="1" applyFont="1" applyBorder="1" applyAlignment="1">
      <alignment horizontal="right" wrapText="1"/>
    </xf>
    <xf numFmtId="175" fontId="14" fillId="0" borderId="0" xfId="2" applyNumberFormat="1" applyFont="1" applyAlignment="1">
      <alignment horizontal="right" wrapText="1"/>
    </xf>
    <xf numFmtId="175" fontId="7" fillId="0" borderId="13" xfId="2" applyNumberFormat="1" applyFont="1" applyBorder="1" applyAlignment="1">
      <alignment horizontal="right" wrapText="1"/>
    </xf>
    <xf numFmtId="176" fontId="7" fillId="0" borderId="28" xfId="2" applyNumberFormat="1" applyFont="1" applyBorder="1" applyAlignment="1">
      <alignment horizontal="right" wrapText="1"/>
    </xf>
    <xf numFmtId="174" fontId="7" fillId="0" borderId="29" xfId="2" applyNumberFormat="1" applyFont="1" applyBorder="1" applyAlignment="1">
      <alignment horizontal="right" wrapText="1"/>
    </xf>
    <xf numFmtId="0" fontId="14" fillId="0" borderId="18" xfId="2" applyFont="1" applyBorder="1" applyAlignment="1">
      <alignment horizontal="left" vertical="center" wrapText="1"/>
    </xf>
    <xf numFmtId="177" fontId="14" fillId="0" borderId="21" xfId="2" applyNumberFormat="1" applyFont="1" applyBorder="1" applyAlignment="1">
      <alignment horizontal="right" wrapText="1"/>
    </xf>
    <xf numFmtId="175" fontId="14" fillId="0" borderId="22" xfId="2" applyNumberFormat="1" applyFont="1" applyBorder="1" applyAlignment="1">
      <alignment horizontal="right" wrapText="1"/>
    </xf>
    <xf numFmtId="175" fontId="14" fillId="0" borderId="19" xfId="2" applyNumberFormat="1" applyFont="1" applyBorder="1" applyAlignment="1">
      <alignment horizontal="right" wrapText="1"/>
    </xf>
    <xf numFmtId="166" fontId="14" fillId="0" borderId="21" xfId="2" applyNumberFormat="1" applyFont="1" applyBorder="1" applyAlignment="1">
      <alignment horizontal="right" wrapText="1"/>
    </xf>
    <xf numFmtId="166" fontId="14" fillId="0" borderId="20" xfId="2" applyNumberFormat="1" applyFont="1" applyBorder="1" applyAlignment="1">
      <alignment horizontal="right" wrapText="1"/>
    </xf>
    <xf numFmtId="166" fontId="14" fillId="0" borderId="20" xfId="2" applyNumberFormat="1" applyFont="1" applyBorder="1" applyAlignment="1">
      <alignment horizontal="right" vertical="center" wrapText="1"/>
    </xf>
    <xf numFmtId="0" fontId="14" fillId="0" borderId="19" xfId="2" applyFont="1" applyBorder="1" applyAlignment="1">
      <alignment horizontal="right" wrapText="1"/>
    </xf>
    <xf numFmtId="166" fontId="21" fillId="0" borderId="19" xfId="2" applyNumberFormat="1" applyFont="1" applyBorder="1" applyAlignment="1">
      <alignment horizontal="right" wrapText="1"/>
    </xf>
    <xf numFmtId="175" fontId="7" fillId="0" borderId="22" xfId="2" applyNumberFormat="1" applyFont="1" applyBorder="1" applyAlignment="1">
      <alignment horizontal="right" wrapText="1"/>
    </xf>
    <xf numFmtId="175" fontId="7" fillId="0" borderId="19" xfId="2" applyNumberFormat="1" applyFont="1" applyBorder="1" applyAlignment="1">
      <alignment horizontal="right" wrapText="1"/>
    </xf>
    <xf numFmtId="0" fontId="14" fillId="0" borderId="14" xfId="2" applyFont="1" applyBorder="1">
      <alignment wrapText="1"/>
    </xf>
    <xf numFmtId="178" fontId="9" fillId="0" borderId="13" xfId="2" applyNumberFormat="1" applyFont="1" applyBorder="1" applyAlignment="1">
      <alignment horizontal="right" wrapText="1"/>
    </xf>
    <xf numFmtId="178" fontId="9" fillId="0" borderId="0" xfId="2" applyNumberFormat="1" applyFont="1" applyAlignment="1">
      <alignment horizontal="right" wrapText="1"/>
    </xf>
    <xf numFmtId="178" fontId="9" fillId="0" borderId="17" xfId="2" applyNumberFormat="1" applyFont="1" applyBorder="1" applyAlignment="1">
      <alignment horizontal="right" wrapText="1"/>
    </xf>
    <xf numFmtId="178" fontId="10" fillId="0" borderId="13" xfId="2" applyNumberFormat="1" applyFont="1" applyBorder="1" applyAlignment="1">
      <alignment horizontal="right" wrapText="1"/>
    </xf>
    <xf numFmtId="166" fontId="10" fillId="0" borderId="0" xfId="2" applyNumberFormat="1" applyFont="1" applyAlignment="1">
      <alignment horizontal="right" wrapText="1"/>
    </xf>
    <xf numFmtId="178" fontId="10" fillId="0" borderId="0" xfId="2" applyNumberFormat="1" applyFont="1" applyAlignment="1">
      <alignment horizontal="right" wrapText="1"/>
    </xf>
    <xf numFmtId="179" fontId="9" fillId="0" borderId="13" xfId="2" applyNumberFormat="1" applyFont="1" applyBorder="1" applyAlignment="1">
      <alignment horizontal="right" wrapText="1"/>
    </xf>
    <xf numFmtId="179" fontId="9" fillId="0" borderId="0" xfId="2" applyNumberFormat="1" applyFont="1" applyAlignment="1">
      <alignment horizontal="right" wrapText="1"/>
    </xf>
    <xf numFmtId="179" fontId="9" fillId="0" borderId="17" xfId="2" applyNumberFormat="1" applyFont="1" applyBorder="1" applyAlignment="1">
      <alignment horizontal="right" wrapText="1"/>
    </xf>
    <xf numFmtId="179" fontId="10" fillId="0" borderId="13" xfId="2" applyNumberFormat="1" applyFont="1" applyBorder="1" applyAlignment="1">
      <alignment horizontal="right" wrapText="1"/>
    </xf>
    <xf numFmtId="179" fontId="10" fillId="0" borderId="0" xfId="2" applyNumberFormat="1" applyFont="1" applyAlignment="1">
      <alignment horizontal="right" wrapText="1"/>
    </xf>
    <xf numFmtId="0" fontId="9" fillId="0" borderId="18" xfId="2" applyFont="1" applyBorder="1" applyAlignment="1">
      <alignment horizontal="left" vertical="center" wrapText="1"/>
    </xf>
    <xf numFmtId="179" fontId="9" fillId="0" borderId="22" xfId="2" applyNumberFormat="1" applyFont="1" applyBorder="1" applyAlignment="1">
      <alignment horizontal="right" wrapText="1"/>
    </xf>
    <xf numFmtId="179" fontId="9" fillId="0" borderId="19" xfId="2" applyNumberFormat="1" applyFont="1" applyBorder="1" applyAlignment="1">
      <alignment horizontal="right" wrapText="1"/>
    </xf>
    <xf numFmtId="179" fontId="9" fillId="0" borderId="21" xfId="2" applyNumberFormat="1" applyFont="1" applyBorder="1" applyAlignment="1">
      <alignment horizontal="right" wrapText="1"/>
    </xf>
    <xf numFmtId="167" fontId="9" fillId="0" borderId="19" xfId="2" applyNumberFormat="1" applyFont="1" applyBorder="1" applyAlignment="1">
      <alignment horizontal="right" wrapText="1"/>
    </xf>
    <xf numFmtId="167" fontId="9" fillId="0" borderId="20" xfId="2" applyNumberFormat="1" applyFont="1" applyBorder="1" applyAlignment="1">
      <alignment horizontal="right" wrapText="1"/>
    </xf>
    <xf numFmtId="167" fontId="9" fillId="0" borderId="21" xfId="2" applyNumberFormat="1" applyFont="1" applyBorder="1" applyAlignment="1">
      <alignment horizontal="right" wrapText="1"/>
    </xf>
    <xf numFmtId="166" fontId="9" fillId="0" borderId="19" xfId="2" applyNumberFormat="1" applyFont="1" applyBorder="1" applyAlignment="1">
      <alignment horizontal="right" wrapText="1"/>
    </xf>
    <xf numFmtId="179" fontId="10" fillId="0" borderId="22" xfId="2" applyNumberFormat="1" applyFont="1" applyBorder="1" applyAlignment="1">
      <alignment horizontal="right" wrapText="1"/>
    </xf>
    <xf numFmtId="166" fontId="10" fillId="0" borderId="19" xfId="2" applyNumberFormat="1" applyFont="1" applyBorder="1" applyAlignment="1">
      <alignment horizontal="right" wrapText="1"/>
    </xf>
    <xf numFmtId="179" fontId="10" fillId="0" borderId="19" xfId="2" applyNumberFormat="1" applyFont="1" applyBorder="1" applyAlignment="1">
      <alignment horizontal="right" wrapText="1"/>
    </xf>
    <xf numFmtId="0" fontId="22" fillId="3" borderId="0" xfId="2" applyFont="1" applyFill="1">
      <alignment wrapText="1"/>
    </xf>
    <xf numFmtId="0" fontId="9" fillId="3" borderId="30" xfId="2" applyFont="1" applyFill="1" applyBorder="1">
      <alignment wrapText="1"/>
    </xf>
    <xf numFmtId="0" fontId="23" fillId="3" borderId="35" xfId="2" applyFont="1" applyFill="1" applyBorder="1">
      <alignment wrapText="1"/>
    </xf>
    <xf numFmtId="0" fontId="14" fillId="0" borderId="23" xfId="2" applyFont="1" applyBorder="1" applyAlignment="1">
      <alignment horizontal="center" wrapText="1"/>
    </xf>
    <xf numFmtId="0" fontId="14" fillId="0" borderId="24" xfId="2" applyFont="1" applyBorder="1" applyAlignment="1">
      <alignment horizontal="center" wrapText="1"/>
    </xf>
    <xf numFmtId="0" fontId="14" fillId="0" borderId="25" xfId="2" applyFont="1" applyBorder="1" applyAlignment="1">
      <alignment horizontal="center" wrapText="1"/>
    </xf>
    <xf numFmtId="0" fontId="14" fillId="0" borderId="26" xfId="2" applyFont="1" applyBorder="1" applyAlignment="1">
      <alignment horizontal="right" vertical="center" wrapText="1"/>
    </xf>
    <xf numFmtId="0" fontId="14" fillId="0" borderId="23" xfId="2" applyFont="1" applyBorder="1" applyAlignment="1">
      <alignment horizontal="right" vertical="center" wrapText="1"/>
    </xf>
    <xf numFmtId="0" fontId="14" fillId="0" borderId="24" xfId="2" applyFont="1" applyBorder="1" applyAlignment="1">
      <alignment horizontal="right" vertical="center" wrapText="1"/>
    </xf>
    <xf numFmtId="0" fontId="14" fillId="0" borderId="25" xfId="2" applyFont="1" applyBorder="1" applyAlignment="1">
      <alignment horizontal="right" vertical="center" wrapText="1"/>
    </xf>
    <xf numFmtId="0" fontId="14" fillId="0" borderId="23" xfId="2" applyFont="1" applyBorder="1" applyAlignment="1">
      <alignment horizontal="right" wrapText="1"/>
    </xf>
    <xf numFmtId="0" fontId="1" fillId="0" borderId="23" xfId="2" applyFont="1" applyBorder="1">
      <alignment wrapText="1"/>
    </xf>
    <xf numFmtId="0" fontId="7" fillId="0" borderId="23" xfId="2" applyFont="1" applyBorder="1" applyAlignment="1">
      <alignment horizontal="right" wrapText="1"/>
    </xf>
    <xf numFmtId="0" fontId="7" fillId="0" borderId="23" xfId="2" applyFont="1" applyBorder="1" applyAlignment="1">
      <alignment horizontal="right" vertical="center" wrapText="1"/>
    </xf>
    <xf numFmtId="0" fontId="7" fillId="0" borderId="26" xfId="2" applyFont="1" applyBorder="1" applyAlignment="1">
      <alignment horizontal="right" wrapText="1"/>
    </xf>
    <xf numFmtId="0" fontId="9" fillId="9" borderId="0" xfId="2" applyFont="1" applyFill="1" applyAlignment="1">
      <alignment horizontal="right" wrapText="1"/>
    </xf>
    <xf numFmtId="0" fontId="9" fillId="9" borderId="16" xfId="2" applyFont="1" applyFill="1" applyBorder="1" applyAlignment="1">
      <alignment horizontal="right" wrapText="1"/>
    </xf>
    <xf numFmtId="0" fontId="9" fillId="9" borderId="17" xfId="2" applyFont="1" applyFill="1" applyBorder="1" applyAlignment="1">
      <alignment horizontal="right" wrapText="1"/>
    </xf>
    <xf numFmtId="0" fontId="9" fillId="9" borderId="13" xfId="2" applyFont="1" applyFill="1" applyBorder="1" applyAlignment="1">
      <alignment horizontal="right" wrapText="1"/>
    </xf>
    <xf numFmtId="0" fontId="9" fillId="10" borderId="0" xfId="2" applyFont="1" applyFill="1" applyAlignment="1">
      <alignment horizontal="right" wrapText="1"/>
    </xf>
    <xf numFmtId="0" fontId="9" fillId="10" borderId="16" xfId="2" applyFont="1" applyFill="1" applyBorder="1" applyAlignment="1">
      <alignment horizontal="right" wrapText="1"/>
    </xf>
    <xf numFmtId="0" fontId="9" fillId="10" borderId="17" xfId="2" applyFont="1" applyFill="1" applyBorder="1" applyAlignment="1">
      <alignment horizontal="right" wrapText="1"/>
    </xf>
    <xf numFmtId="0" fontId="9" fillId="10" borderId="13" xfId="2" applyFont="1" applyFill="1" applyBorder="1" applyAlignment="1">
      <alignment horizontal="right" wrapText="1"/>
    </xf>
    <xf numFmtId="0" fontId="16" fillId="0" borderId="17" xfId="2" applyFont="1" applyBorder="1" applyAlignment="1">
      <alignment horizontal="right" wrapText="1"/>
    </xf>
    <xf numFmtId="0" fontId="17" fillId="0" borderId="13" xfId="2" applyFont="1" applyBorder="1" applyAlignment="1">
      <alignment horizontal="right" wrapText="1"/>
    </xf>
    <xf numFmtId="0" fontId="9" fillId="0" borderId="13" xfId="2" applyFont="1" applyBorder="1" applyAlignment="1">
      <alignment horizontal="right" wrapText="1"/>
    </xf>
    <xf numFmtId="0" fontId="10" fillId="0" borderId="13" xfId="2" applyFont="1" applyBorder="1" applyAlignment="1">
      <alignment horizontal="right" wrapText="1"/>
    </xf>
    <xf numFmtId="0" fontId="14" fillId="9" borderId="0" xfId="2" applyFont="1" applyFill="1" applyAlignment="1">
      <alignment horizontal="right" wrapText="1"/>
    </xf>
    <xf numFmtId="0" fontId="14" fillId="9" borderId="16" xfId="2" applyFont="1" applyFill="1" applyBorder="1" applyAlignment="1">
      <alignment horizontal="right" wrapText="1"/>
    </xf>
    <xf numFmtId="0" fontId="14" fillId="9" borderId="17" xfId="2" applyFont="1" applyFill="1" applyBorder="1" applyAlignment="1">
      <alignment horizontal="right" wrapText="1"/>
    </xf>
    <xf numFmtId="0" fontId="14" fillId="9" borderId="13" xfId="2" applyFont="1" applyFill="1" applyBorder="1" applyAlignment="1">
      <alignment horizontal="right" wrapText="1"/>
    </xf>
    <xf numFmtId="0" fontId="14" fillId="9" borderId="17" xfId="2" applyFont="1" applyFill="1" applyBorder="1" applyAlignment="1">
      <alignment horizontal="right" vertical="center" wrapText="1"/>
    </xf>
    <xf numFmtId="0" fontId="16" fillId="9" borderId="17" xfId="2" applyFont="1" applyFill="1" applyBorder="1" applyAlignment="1">
      <alignment horizontal="right" wrapText="1"/>
    </xf>
    <xf numFmtId="0" fontId="14" fillId="10" borderId="0" xfId="2" applyFont="1" applyFill="1" applyAlignment="1">
      <alignment horizontal="right" wrapText="1"/>
    </xf>
    <xf numFmtId="0" fontId="14" fillId="10" borderId="16" xfId="2" applyFont="1" applyFill="1" applyBorder="1" applyAlignment="1">
      <alignment horizontal="right" wrapText="1"/>
    </xf>
    <xf numFmtId="0" fontId="14" fillId="10" borderId="17" xfId="2" applyFont="1" applyFill="1" applyBorder="1" applyAlignment="1">
      <alignment horizontal="right" wrapText="1"/>
    </xf>
    <xf numFmtId="0" fontId="14" fillId="10" borderId="13" xfId="2" applyFont="1" applyFill="1" applyBorder="1" applyAlignment="1">
      <alignment horizontal="right" wrapText="1"/>
    </xf>
    <xf numFmtId="0" fontId="16" fillId="10" borderId="17" xfId="2" applyFont="1" applyFill="1" applyBorder="1" applyAlignment="1">
      <alignment horizontal="right" wrapText="1"/>
    </xf>
    <xf numFmtId="0" fontId="16" fillId="0" borderId="15" xfId="2" applyFont="1" applyBorder="1" applyAlignment="1">
      <alignment horizontal="left" vertical="center" wrapText="1" indent="2"/>
    </xf>
    <xf numFmtId="0" fontId="16" fillId="0" borderId="17" xfId="2" applyFont="1" applyBorder="1" applyAlignment="1">
      <alignment horizontal="right" vertical="center" wrapText="1"/>
    </xf>
    <xf numFmtId="0" fontId="24" fillId="0" borderId="15" xfId="2" applyFont="1" applyBorder="1">
      <alignment wrapText="1"/>
    </xf>
    <xf numFmtId="0" fontId="9" fillId="0" borderId="15" xfId="2" applyFont="1" applyBorder="1" applyAlignment="1">
      <alignment vertical="center" wrapText="1"/>
    </xf>
    <xf numFmtId="0" fontId="9" fillId="3" borderId="13" xfId="2" applyFont="1" applyFill="1" applyBorder="1" applyAlignment="1">
      <alignment horizontal="right" wrapText="1"/>
    </xf>
    <xf numFmtId="0" fontId="9" fillId="3" borderId="0" xfId="2" applyFont="1" applyFill="1" applyAlignment="1">
      <alignment horizontal="right" wrapText="1"/>
    </xf>
    <xf numFmtId="0" fontId="10" fillId="0" borderId="29" xfId="2" applyFont="1" applyBorder="1" applyAlignment="1">
      <alignment horizontal="right" wrapText="1"/>
    </xf>
    <xf numFmtId="0" fontId="14" fillId="0" borderId="13" xfId="2" applyFont="1" applyBorder="1" applyAlignment="1">
      <alignment horizontal="right" wrapText="1"/>
    </xf>
    <xf numFmtId="0" fontId="7" fillId="0" borderId="13" xfId="2" applyFont="1" applyBorder="1" applyAlignment="1">
      <alignment horizontal="right" wrapText="1"/>
    </xf>
    <xf numFmtId="0" fontId="9" fillId="0" borderId="17" xfId="2" applyFont="1" applyBorder="1" applyAlignment="1">
      <alignment horizontal="right" vertical="center" wrapText="1"/>
    </xf>
    <xf numFmtId="0" fontId="14" fillId="0" borderId="24" xfId="2" applyFont="1" applyBorder="1" applyAlignment="1">
      <alignment horizontal="right" wrapText="1"/>
    </xf>
    <xf numFmtId="0" fontId="14" fillId="0" borderId="25" xfId="2" applyFont="1" applyBorder="1" applyAlignment="1">
      <alignment horizontal="right" wrapText="1"/>
    </xf>
    <xf numFmtId="0" fontId="14" fillId="0" borderId="26" xfId="2" applyFont="1" applyBorder="1" applyAlignment="1">
      <alignment horizontal="right" wrapText="1"/>
    </xf>
    <xf numFmtId="0" fontId="9" fillId="0" borderId="23" xfId="2" applyFont="1" applyBorder="1" applyAlignment="1">
      <alignment horizontal="right" wrapText="1"/>
    </xf>
    <xf numFmtId="0" fontId="9" fillId="0" borderId="21" xfId="2" applyFont="1" applyBorder="1" applyAlignment="1">
      <alignment horizontal="right" wrapText="1"/>
    </xf>
    <xf numFmtId="0" fontId="24" fillId="0" borderId="23" xfId="2" applyFont="1" applyBorder="1">
      <alignment wrapText="1"/>
    </xf>
    <xf numFmtId="0" fontId="9" fillId="3" borderId="23" xfId="2" applyFont="1" applyFill="1" applyBorder="1">
      <alignment wrapText="1"/>
    </xf>
    <xf numFmtId="0" fontId="14" fillId="3" borderId="23" xfId="2" applyFont="1" applyFill="1" applyBorder="1">
      <alignment wrapText="1"/>
    </xf>
    <xf numFmtId="0" fontId="15" fillId="0" borderId="23" xfId="2" applyFont="1" applyBorder="1">
      <alignment wrapText="1"/>
    </xf>
    <xf numFmtId="0" fontId="10" fillId="0" borderId="23" xfId="2" applyFont="1" applyBorder="1" applyAlignment="1">
      <alignment horizontal="right" wrapText="1"/>
    </xf>
    <xf numFmtId="0" fontId="25" fillId="3" borderId="0" xfId="2" applyFont="1" applyFill="1" applyAlignment="1">
      <alignment horizontal="left" wrapText="1"/>
    </xf>
    <xf numFmtId="0" fontId="25" fillId="3" borderId="0" xfId="2" applyFont="1" applyFill="1" applyAlignment="1">
      <alignment horizontal="center" wrapText="1"/>
    </xf>
    <xf numFmtId="0" fontId="9" fillId="3" borderId="0" xfId="2" applyFont="1" applyFill="1">
      <alignment wrapText="1"/>
    </xf>
    <xf numFmtId="0" fontId="9" fillId="3" borderId="16" xfId="2" applyFont="1" applyFill="1" applyBorder="1" applyAlignment="1">
      <alignment horizontal="left" vertical="center" wrapText="1"/>
    </xf>
    <xf numFmtId="0" fontId="14" fillId="3" borderId="36" xfId="2" applyFont="1" applyFill="1" applyBorder="1" applyAlignment="1">
      <alignment horizontal="center" vertical="center" wrapText="1"/>
    </xf>
    <xf numFmtId="0" fontId="14" fillId="3" borderId="37" xfId="2" applyFont="1" applyFill="1" applyBorder="1" applyAlignment="1">
      <alignment horizontal="center" vertical="center" wrapText="1"/>
    </xf>
    <xf numFmtId="0" fontId="14" fillId="3" borderId="38" xfId="2" applyFont="1" applyFill="1" applyBorder="1" applyAlignment="1">
      <alignment horizontal="center" vertical="center" wrapText="1"/>
    </xf>
    <xf numFmtId="0" fontId="14" fillId="3" borderId="39" xfId="2" applyFont="1" applyFill="1" applyBorder="1" applyAlignment="1">
      <alignment horizontal="center" vertical="center" wrapText="1"/>
    </xf>
    <xf numFmtId="0" fontId="14" fillId="3" borderId="40" xfId="2" applyFont="1" applyFill="1" applyBorder="1" applyAlignment="1">
      <alignment horizontal="center" vertical="center" wrapText="1"/>
    </xf>
    <xf numFmtId="0" fontId="14" fillId="3" borderId="41" xfId="2" applyFont="1" applyFill="1" applyBorder="1" applyAlignment="1">
      <alignment horizontal="center" vertical="center" wrapText="1"/>
    </xf>
    <xf numFmtId="0" fontId="14" fillId="3" borderId="42" xfId="2" applyFont="1" applyFill="1" applyBorder="1" applyAlignment="1">
      <alignment horizontal="center" vertical="center" wrapText="1"/>
    </xf>
    <xf numFmtId="0" fontId="14" fillId="3" borderId="25" xfId="2" applyFont="1" applyFill="1" applyBorder="1" applyAlignment="1">
      <alignment horizontal="center" vertical="center" wrapText="1"/>
    </xf>
    <xf numFmtId="0" fontId="14" fillId="0" borderId="16" xfId="2" applyFont="1" applyBorder="1" applyAlignment="1">
      <alignment horizontal="left" vertical="center" wrapText="1"/>
    </xf>
    <xf numFmtId="165" fontId="14" fillId="0" borderId="43" xfId="2" applyNumberFormat="1" applyFont="1" applyBorder="1" applyAlignment="1">
      <alignment horizontal="right" vertical="center" wrapText="1"/>
    </xf>
    <xf numFmtId="165" fontId="14" fillId="0" borderId="44" xfId="2" applyNumberFormat="1" applyFont="1" applyBorder="1" applyAlignment="1">
      <alignment horizontal="right" vertical="center" wrapText="1"/>
    </xf>
    <xf numFmtId="165" fontId="14" fillId="0" borderId="45" xfId="2" applyNumberFormat="1" applyFont="1" applyBorder="1" applyAlignment="1">
      <alignment horizontal="right" vertical="center" wrapText="1"/>
    </xf>
    <xf numFmtId="180" fontId="14" fillId="0" borderId="44" xfId="2" applyNumberFormat="1" applyFont="1" applyBorder="1" applyAlignment="1">
      <alignment horizontal="right" vertical="center" wrapText="1"/>
    </xf>
    <xf numFmtId="180" fontId="14" fillId="0" borderId="45" xfId="2" applyNumberFormat="1" applyFont="1" applyBorder="1" applyAlignment="1">
      <alignment horizontal="right" vertical="center" wrapText="1"/>
    </xf>
    <xf numFmtId="180" fontId="14" fillId="0" borderId="17" xfId="2" applyNumberFormat="1" applyFont="1" applyBorder="1" applyAlignment="1">
      <alignment horizontal="right" vertical="center" wrapText="1"/>
    </xf>
    <xf numFmtId="0" fontId="14" fillId="3" borderId="16" xfId="2" applyFont="1" applyFill="1" applyBorder="1" applyAlignment="1">
      <alignment horizontal="left" vertical="center" wrapText="1"/>
    </xf>
    <xf numFmtId="181" fontId="14" fillId="3" borderId="43" xfId="2" applyNumberFormat="1" applyFont="1" applyFill="1" applyBorder="1" applyAlignment="1">
      <alignment horizontal="right" vertical="center" wrapText="1"/>
    </xf>
    <xf numFmtId="165" fontId="14" fillId="3" borderId="44" xfId="2" applyNumberFormat="1" applyFont="1" applyFill="1" applyBorder="1" applyAlignment="1">
      <alignment horizontal="right" vertical="center" wrapText="1"/>
    </xf>
    <xf numFmtId="165" fontId="14" fillId="3" borderId="45" xfId="2" applyNumberFormat="1" applyFont="1" applyFill="1" applyBorder="1" applyAlignment="1">
      <alignment horizontal="right" vertical="center" wrapText="1"/>
    </xf>
    <xf numFmtId="165" fontId="14" fillId="3" borderId="17" xfId="2" applyNumberFormat="1" applyFont="1" applyFill="1" applyBorder="1" applyAlignment="1">
      <alignment horizontal="right" vertical="center" wrapText="1"/>
    </xf>
    <xf numFmtId="165" fontId="14" fillId="3" borderId="43" xfId="2" applyNumberFormat="1" applyFont="1" applyFill="1" applyBorder="1" applyAlignment="1">
      <alignment horizontal="right" vertical="center" wrapText="1"/>
    </xf>
    <xf numFmtId="180" fontId="14" fillId="3" borderId="44" xfId="2" applyNumberFormat="1" applyFont="1" applyFill="1" applyBorder="1" applyAlignment="1">
      <alignment horizontal="right" vertical="center" wrapText="1"/>
    </xf>
    <xf numFmtId="180" fontId="14" fillId="3" borderId="45" xfId="2" applyNumberFormat="1" applyFont="1" applyFill="1" applyBorder="1" applyAlignment="1">
      <alignment horizontal="right" vertical="center" wrapText="1"/>
    </xf>
    <xf numFmtId="180" fontId="14" fillId="3" borderId="17" xfId="2" applyNumberFormat="1" applyFont="1" applyFill="1" applyBorder="1" applyAlignment="1">
      <alignment horizontal="right" vertical="center" wrapText="1"/>
    </xf>
    <xf numFmtId="0" fontId="14" fillId="3" borderId="46" xfId="2" applyFont="1" applyFill="1" applyBorder="1" applyAlignment="1">
      <alignment horizontal="left" vertical="center" wrapText="1"/>
    </xf>
    <xf numFmtId="166" fontId="14" fillId="3" borderId="47" xfId="2" applyNumberFormat="1" applyFont="1" applyFill="1" applyBorder="1" applyAlignment="1">
      <alignment horizontal="right" vertical="center" wrapText="1"/>
    </xf>
    <xf numFmtId="166" fontId="14" fillId="3" borderId="48" xfId="2" applyNumberFormat="1" applyFont="1" applyFill="1" applyBorder="1" applyAlignment="1">
      <alignment horizontal="right" vertical="center" wrapText="1"/>
    </xf>
    <xf numFmtId="166" fontId="14" fillId="3" borderId="49" xfId="2" applyNumberFormat="1" applyFont="1" applyFill="1" applyBorder="1" applyAlignment="1">
      <alignment horizontal="right" vertical="center" wrapText="1"/>
    </xf>
    <xf numFmtId="166" fontId="14" fillId="3" borderId="50" xfId="2" applyNumberFormat="1" applyFont="1" applyFill="1" applyBorder="1" applyAlignment="1">
      <alignment horizontal="right" vertical="center" wrapText="1"/>
    </xf>
    <xf numFmtId="182" fontId="14" fillId="3" borderId="48" xfId="2" applyNumberFormat="1" applyFont="1" applyFill="1" applyBorder="1" applyAlignment="1">
      <alignment vertical="center" wrapText="1"/>
    </xf>
    <xf numFmtId="182" fontId="14" fillId="3" borderId="49" xfId="2" applyNumberFormat="1" applyFont="1" applyFill="1" applyBorder="1" applyAlignment="1">
      <alignment vertical="center" wrapText="1"/>
    </xf>
    <xf numFmtId="182" fontId="14" fillId="3" borderId="50" xfId="2" applyNumberFormat="1" applyFont="1" applyFill="1" applyBorder="1" applyAlignment="1">
      <alignment vertical="center" wrapText="1"/>
    </xf>
    <xf numFmtId="0" fontId="7" fillId="9" borderId="16" xfId="2" applyFont="1" applyFill="1" applyBorder="1" applyAlignment="1">
      <alignment horizontal="left" vertical="center" wrapText="1" indent="1"/>
    </xf>
    <xf numFmtId="0" fontId="14" fillId="3" borderId="20" xfId="2" applyFont="1" applyFill="1" applyBorder="1" applyAlignment="1">
      <alignment horizontal="left" vertical="center" wrapText="1" indent="2"/>
    </xf>
    <xf numFmtId="165" fontId="14" fillId="3" borderId="51" xfId="2" applyNumberFormat="1" applyFont="1" applyFill="1" applyBorder="1" applyAlignment="1">
      <alignment horizontal="right" vertical="center" wrapText="1"/>
    </xf>
    <xf numFmtId="165" fontId="14" fillId="3" borderId="52" xfId="2" applyNumberFormat="1" applyFont="1" applyFill="1" applyBorder="1" applyAlignment="1">
      <alignment horizontal="right" vertical="center" wrapText="1"/>
    </xf>
    <xf numFmtId="165" fontId="14" fillId="3" borderId="53" xfId="2" applyNumberFormat="1" applyFont="1" applyFill="1" applyBorder="1" applyAlignment="1">
      <alignment horizontal="right" vertical="center" wrapText="1"/>
    </xf>
    <xf numFmtId="165" fontId="14" fillId="3" borderId="21" xfId="2" applyNumberFormat="1" applyFont="1" applyFill="1" applyBorder="1" applyAlignment="1">
      <alignment horizontal="right" vertical="center" wrapText="1"/>
    </xf>
    <xf numFmtId="180" fontId="14" fillId="3" borderId="52" xfId="2" applyNumberFormat="1" applyFont="1" applyFill="1" applyBorder="1" applyAlignment="1">
      <alignment horizontal="right" vertical="center" wrapText="1"/>
    </xf>
    <xf numFmtId="180" fontId="14" fillId="3" borderId="53" xfId="2" applyNumberFormat="1" applyFont="1" applyFill="1" applyBorder="1" applyAlignment="1">
      <alignment horizontal="right" vertical="center" wrapText="1"/>
    </xf>
    <xf numFmtId="180" fontId="14" fillId="3" borderId="21" xfId="2" applyNumberFormat="1" applyFont="1" applyFill="1" applyBorder="1" applyAlignment="1">
      <alignment horizontal="right" vertical="center" wrapText="1"/>
    </xf>
    <xf numFmtId="0" fontId="10" fillId="3" borderId="24" xfId="2" applyFont="1" applyFill="1" applyBorder="1" applyAlignment="1">
      <alignment horizontal="left" vertical="center" wrapText="1" indent="3"/>
    </xf>
    <xf numFmtId="165" fontId="9" fillId="3" borderId="40" xfId="2" applyNumberFormat="1" applyFont="1" applyFill="1" applyBorder="1" applyAlignment="1">
      <alignment horizontal="right" vertical="center" wrapText="1"/>
    </xf>
    <xf numFmtId="165" fontId="9" fillId="3" borderId="41" xfId="2" applyNumberFormat="1" applyFont="1" applyFill="1" applyBorder="1" applyAlignment="1">
      <alignment horizontal="right" vertical="center" wrapText="1"/>
    </xf>
    <xf numFmtId="165" fontId="9" fillId="3" borderId="42" xfId="2" applyNumberFormat="1" applyFont="1" applyFill="1" applyBorder="1" applyAlignment="1">
      <alignment horizontal="right" vertical="center" wrapText="1"/>
    </xf>
    <xf numFmtId="165" fontId="9" fillId="3" borderId="25" xfId="2" applyNumberFormat="1" applyFont="1" applyFill="1" applyBorder="1" applyAlignment="1">
      <alignment horizontal="right" vertical="center" wrapText="1"/>
    </xf>
    <xf numFmtId="180" fontId="9" fillId="3" borderId="41" xfId="2" applyNumberFormat="1" applyFont="1" applyFill="1" applyBorder="1" applyAlignment="1">
      <alignment horizontal="right" vertical="center" wrapText="1"/>
    </xf>
    <xf numFmtId="180" fontId="9" fillId="3" borderId="42" xfId="2" applyNumberFormat="1" applyFont="1" applyFill="1" applyBorder="1" applyAlignment="1">
      <alignment horizontal="right" vertical="center" wrapText="1"/>
    </xf>
    <xf numFmtId="180" fontId="9" fillId="3" borderId="25" xfId="2" applyNumberFormat="1" applyFont="1" applyFill="1" applyBorder="1" applyAlignment="1">
      <alignment horizontal="right" vertical="center" wrapText="1"/>
    </xf>
    <xf numFmtId="180" fontId="10" fillId="0" borderId="41" xfId="2" applyNumberFormat="1" applyFont="1" applyBorder="1" applyAlignment="1">
      <alignment horizontal="right" vertical="center" wrapText="1"/>
    </xf>
    <xf numFmtId="0" fontId="17" fillId="3" borderId="16" xfId="2" applyFont="1" applyFill="1" applyBorder="1" applyAlignment="1">
      <alignment horizontal="left" vertical="center" wrapText="1" indent="5"/>
    </xf>
    <xf numFmtId="165" fontId="9" fillId="3" borderId="43" xfId="2" applyNumberFormat="1" applyFont="1" applyFill="1" applyBorder="1" applyAlignment="1">
      <alignment horizontal="right" vertical="center" wrapText="1"/>
    </xf>
    <xf numFmtId="165" fontId="9" fillId="0" borderId="44" xfId="2" applyNumberFormat="1" applyFont="1" applyBorder="1" applyAlignment="1">
      <alignment horizontal="right" vertical="center" wrapText="1"/>
    </xf>
    <xf numFmtId="165" fontId="9" fillId="0" borderId="45" xfId="2" applyNumberFormat="1" applyFont="1" applyBorder="1" applyAlignment="1">
      <alignment horizontal="right" vertical="center" wrapText="1"/>
    </xf>
    <xf numFmtId="165" fontId="9" fillId="3" borderId="17" xfId="2" applyNumberFormat="1" applyFont="1" applyFill="1" applyBorder="1" applyAlignment="1">
      <alignment horizontal="right" vertical="center" wrapText="1"/>
    </xf>
    <xf numFmtId="180" fontId="9" fillId="3" borderId="44" xfId="2" applyNumberFormat="1" applyFont="1" applyFill="1" applyBorder="1" applyAlignment="1">
      <alignment horizontal="right" vertical="center" wrapText="1"/>
    </xf>
    <xf numFmtId="180" fontId="9" fillId="3" borderId="45" xfId="2" applyNumberFormat="1" applyFont="1" applyFill="1" applyBorder="1" applyAlignment="1">
      <alignment horizontal="right" vertical="center" wrapText="1"/>
    </xf>
    <xf numFmtId="171" fontId="16" fillId="3" borderId="17" xfId="2" applyNumberFormat="1" applyFont="1" applyFill="1" applyBorder="1" applyAlignment="1">
      <alignment horizontal="right" vertical="center" wrapText="1"/>
    </xf>
    <xf numFmtId="180" fontId="9" fillId="3" borderId="17" xfId="2" applyNumberFormat="1" applyFont="1" applyFill="1" applyBorder="1" applyAlignment="1">
      <alignment horizontal="right" vertical="center" wrapText="1"/>
    </xf>
    <xf numFmtId="171" fontId="16" fillId="3" borderId="43" xfId="2" applyNumberFormat="1" applyFont="1" applyFill="1" applyBorder="1" applyAlignment="1">
      <alignment horizontal="right" vertical="center" wrapText="1"/>
    </xf>
    <xf numFmtId="171" fontId="16" fillId="3" borderId="44" xfId="2" applyNumberFormat="1" applyFont="1" applyFill="1" applyBorder="1" applyAlignment="1">
      <alignment horizontal="right" vertical="center" wrapText="1"/>
    </xf>
    <xf numFmtId="180" fontId="10" fillId="0" borderId="44" xfId="2" applyNumberFormat="1" applyFont="1" applyBorder="1" applyAlignment="1">
      <alignment horizontal="right" vertical="center" wrapText="1"/>
    </xf>
    <xf numFmtId="180" fontId="16" fillId="3" borderId="44" xfId="2" applyNumberFormat="1" applyFont="1" applyFill="1" applyBorder="1" applyAlignment="1">
      <alignment horizontal="right" vertical="center" wrapText="1"/>
    </xf>
    <xf numFmtId="180" fontId="16" fillId="3" borderId="45" xfId="2" applyNumberFormat="1" applyFont="1" applyFill="1" applyBorder="1" applyAlignment="1">
      <alignment horizontal="right" vertical="center" wrapText="1"/>
    </xf>
    <xf numFmtId="180" fontId="16" fillId="3" borderId="17" xfId="2" applyNumberFormat="1" applyFont="1" applyFill="1" applyBorder="1" applyAlignment="1">
      <alignment horizontal="right" vertical="center" wrapText="1"/>
    </xf>
    <xf numFmtId="0" fontId="17" fillId="3" borderId="16" xfId="2" applyFont="1" applyFill="1" applyBorder="1" applyAlignment="1">
      <alignment horizontal="left" vertical="center" wrapText="1" indent="6"/>
    </xf>
    <xf numFmtId="178" fontId="16" fillId="3" borderId="43" xfId="2" applyNumberFormat="1" applyFont="1" applyFill="1" applyBorder="1" applyAlignment="1">
      <alignment horizontal="right" vertical="center" wrapText="1"/>
    </xf>
    <xf numFmtId="178" fontId="16" fillId="3" borderId="44" xfId="2" applyNumberFormat="1" applyFont="1" applyFill="1" applyBorder="1" applyAlignment="1">
      <alignment horizontal="right" vertical="center" wrapText="1"/>
    </xf>
    <xf numFmtId="178" fontId="16" fillId="3" borderId="45" xfId="2" applyNumberFormat="1" applyFont="1" applyFill="1" applyBorder="1" applyAlignment="1">
      <alignment horizontal="right" vertical="center" wrapText="1"/>
    </xf>
    <xf numFmtId="178" fontId="16" fillId="3" borderId="17" xfId="2" applyNumberFormat="1" applyFont="1" applyFill="1" applyBorder="1" applyAlignment="1">
      <alignment horizontal="right" vertical="center" wrapText="1"/>
    </xf>
    <xf numFmtId="0" fontId="10" fillId="3" borderId="16" xfId="2" applyFont="1" applyFill="1" applyBorder="1" applyAlignment="1">
      <alignment horizontal="left" vertical="center" wrapText="1" indent="4"/>
    </xf>
    <xf numFmtId="165" fontId="9" fillId="3" borderId="44" xfId="2" applyNumberFormat="1" applyFont="1" applyFill="1" applyBorder="1" applyAlignment="1">
      <alignment horizontal="right" vertical="center" wrapText="1"/>
    </xf>
    <xf numFmtId="165" fontId="9" fillId="3" borderId="45" xfId="2" applyNumberFormat="1" applyFont="1" applyFill="1" applyBorder="1" applyAlignment="1">
      <alignment horizontal="right" vertical="center" wrapText="1"/>
    </xf>
    <xf numFmtId="0" fontId="9" fillId="3" borderId="44" xfId="2" applyFont="1" applyFill="1" applyBorder="1" applyAlignment="1">
      <alignment horizontal="right" vertical="center" wrapText="1"/>
    </xf>
    <xf numFmtId="0" fontId="10" fillId="3" borderId="16" xfId="2" applyFont="1" applyFill="1" applyBorder="1" applyAlignment="1">
      <alignment horizontal="left" vertical="center" wrapText="1" indent="3"/>
    </xf>
    <xf numFmtId="165" fontId="10" fillId="3" borderId="44" xfId="2" applyNumberFormat="1" applyFont="1" applyFill="1" applyBorder="1" applyAlignment="1">
      <alignment horizontal="right" vertical="center" wrapText="1"/>
    </xf>
    <xf numFmtId="167" fontId="9" fillId="3" borderId="44" xfId="2" applyNumberFormat="1" applyFont="1" applyFill="1" applyBorder="1" applyAlignment="1">
      <alignment horizontal="right" vertical="center" wrapText="1"/>
    </xf>
    <xf numFmtId="167" fontId="9" fillId="3" borderId="45" xfId="2" applyNumberFormat="1" applyFont="1" applyFill="1" applyBorder="1" applyAlignment="1">
      <alignment horizontal="right" vertical="center" wrapText="1"/>
    </xf>
    <xf numFmtId="183" fontId="9" fillId="3" borderId="44" xfId="2" applyNumberFormat="1" applyFont="1" applyFill="1" applyBorder="1" applyAlignment="1">
      <alignment horizontal="right" vertical="center" wrapText="1"/>
    </xf>
    <xf numFmtId="183" fontId="9" fillId="3" borderId="45" xfId="2" applyNumberFormat="1" applyFont="1" applyFill="1" applyBorder="1" applyAlignment="1">
      <alignment horizontal="right" vertical="center" wrapText="1"/>
    </xf>
    <xf numFmtId="183" fontId="9" fillId="3" borderId="17" xfId="2" applyNumberFormat="1" applyFont="1" applyFill="1" applyBorder="1" applyAlignment="1">
      <alignment horizontal="right" vertical="center" wrapText="1"/>
    </xf>
    <xf numFmtId="0" fontId="14" fillId="3" borderId="16" xfId="2" applyFont="1" applyFill="1" applyBorder="1" applyAlignment="1">
      <alignment horizontal="left" vertical="center" wrapText="1" indent="2"/>
    </xf>
    <xf numFmtId="166" fontId="14" fillId="3" borderId="51" xfId="2" applyNumberFormat="1" applyFont="1" applyFill="1" applyBorder="1" applyAlignment="1">
      <alignment horizontal="right" vertical="center" wrapText="1"/>
    </xf>
    <xf numFmtId="166" fontId="14" fillId="3" borderId="52" xfId="2" applyNumberFormat="1" applyFont="1" applyFill="1" applyBorder="1" applyAlignment="1">
      <alignment horizontal="right" vertical="center" wrapText="1"/>
    </xf>
    <xf numFmtId="166" fontId="14" fillId="3" borderId="53" xfId="2" applyNumberFormat="1" applyFont="1" applyFill="1" applyBorder="1" applyAlignment="1">
      <alignment horizontal="right" vertical="center" wrapText="1"/>
    </xf>
    <xf numFmtId="166" fontId="14" fillId="3" borderId="21" xfId="2" applyNumberFormat="1" applyFont="1" applyFill="1" applyBorder="1" applyAlignment="1">
      <alignment horizontal="right" vertical="center" wrapText="1"/>
    </xf>
    <xf numFmtId="182" fontId="14" fillId="3" borderId="52" xfId="2" applyNumberFormat="1" applyFont="1" applyFill="1" applyBorder="1" applyAlignment="1">
      <alignment vertical="center" wrapText="1"/>
    </xf>
    <xf numFmtId="184" fontId="14" fillId="3" borderId="52" xfId="2" applyNumberFormat="1" applyFont="1" applyFill="1" applyBorder="1" applyAlignment="1">
      <alignment vertical="center" wrapText="1"/>
    </xf>
    <xf numFmtId="182" fontId="14" fillId="0" borderId="53" xfId="2" applyNumberFormat="1" applyFont="1" applyBorder="1" applyAlignment="1">
      <alignment vertical="center" wrapText="1"/>
    </xf>
    <xf numFmtId="182" fontId="14" fillId="3" borderId="21" xfId="2" applyNumberFormat="1" applyFont="1" applyFill="1" applyBorder="1" applyAlignment="1">
      <alignment vertical="center" wrapText="1"/>
    </xf>
    <xf numFmtId="0" fontId="14" fillId="10" borderId="16" xfId="2" applyFont="1" applyFill="1" applyBorder="1" applyAlignment="1">
      <alignment horizontal="left" vertical="center" wrapText="1" indent="1"/>
    </xf>
    <xf numFmtId="167" fontId="14" fillId="3" borderId="52" xfId="2" applyNumberFormat="1" applyFont="1" applyFill="1" applyBorder="1" applyAlignment="1">
      <alignment horizontal="right" vertical="center" wrapText="1"/>
    </xf>
    <xf numFmtId="185" fontId="14" fillId="3" borderId="52" xfId="2" applyNumberFormat="1" applyFont="1" applyFill="1" applyBorder="1" applyAlignment="1">
      <alignment horizontal="right" vertical="center" wrapText="1"/>
    </xf>
    <xf numFmtId="0" fontId="9" fillId="3" borderId="24" xfId="2" applyFont="1" applyFill="1" applyBorder="1" applyAlignment="1">
      <alignment horizontal="left" vertical="center" wrapText="1" indent="4"/>
    </xf>
    <xf numFmtId="167" fontId="9" fillId="3" borderId="41" xfId="2" applyNumberFormat="1" applyFont="1" applyFill="1" applyBorder="1" applyAlignment="1">
      <alignment horizontal="right" vertical="center" wrapText="1"/>
    </xf>
    <xf numFmtId="0" fontId="16" fillId="3" borderId="16" xfId="2" applyFont="1" applyFill="1" applyBorder="1" applyAlignment="1">
      <alignment horizontal="left" vertical="center" wrapText="1" indent="4"/>
    </xf>
    <xf numFmtId="167" fontId="16" fillId="3" borderId="44" xfId="2" applyNumberFormat="1" applyFont="1" applyFill="1" applyBorder="1" applyAlignment="1">
      <alignment horizontal="right" vertical="center" wrapText="1"/>
    </xf>
    <xf numFmtId="168" fontId="16" fillId="3" borderId="43" xfId="2" applyNumberFormat="1" applyFont="1" applyFill="1" applyBorder="1" applyAlignment="1">
      <alignment horizontal="right" vertical="center" wrapText="1"/>
    </xf>
    <xf numFmtId="168" fontId="16" fillId="3" borderId="44" xfId="2" applyNumberFormat="1" applyFont="1" applyFill="1" applyBorder="1" applyAlignment="1">
      <alignment horizontal="right" vertical="center" wrapText="1"/>
    </xf>
    <xf numFmtId="168" fontId="16" fillId="3" borderId="45" xfId="2" applyNumberFormat="1" applyFont="1" applyFill="1" applyBorder="1" applyAlignment="1">
      <alignment horizontal="right" vertical="center" wrapText="1"/>
    </xf>
    <xf numFmtId="168" fontId="16" fillId="3" borderId="17" xfId="2" applyNumberFormat="1" applyFont="1" applyFill="1" applyBorder="1" applyAlignment="1">
      <alignment horizontal="right" vertical="center" wrapText="1"/>
    </xf>
    <xf numFmtId="0" fontId="16" fillId="0" borderId="16" xfId="2" applyFont="1" applyBorder="1" applyAlignment="1">
      <alignment horizontal="left" vertical="center" wrapText="1" indent="4"/>
    </xf>
    <xf numFmtId="165" fontId="9" fillId="0" borderId="43" xfId="2" applyNumberFormat="1" applyFont="1" applyBorder="1" applyAlignment="1">
      <alignment horizontal="right" vertical="center" wrapText="1"/>
    </xf>
    <xf numFmtId="180" fontId="9" fillId="0" borderId="44" xfId="2" applyNumberFormat="1" applyFont="1" applyBorder="1" applyAlignment="1">
      <alignment horizontal="right" vertical="center" wrapText="1"/>
    </xf>
    <xf numFmtId="180" fontId="16" fillId="0" borderId="44" xfId="2" applyNumberFormat="1" applyFont="1" applyBorder="1" applyAlignment="1">
      <alignment horizontal="right" vertical="center" wrapText="1"/>
    </xf>
    <xf numFmtId="180" fontId="9" fillId="0" borderId="45" xfId="2" applyNumberFormat="1" applyFont="1" applyBorder="1" applyAlignment="1">
      <alignment horizontal="right" vertical="center" wrapText="1"/>
    </xf>
    <xf numFmtId="165" fontId="9" fillId="0" borderId="17" xfId="2" applyNumberFormat="1" applyFont="1" applyBorder="1" applyAlignment="1">
      <alignment horizontal="right" vertical="center" wrapText="1"/>
    </xf>
    <xf numFmtId="180" fontId="16" fillId="0" borderId="17" xfId="2" applyNumberFormat="1" applyFont="1" applyBorder="1" applyAlignment="1">
      <alignment horizontal="right" vertical="center" wrapText="1"/>
    </xf>
    <xf numFmtId="167" fontId="16" fillId="0" borderId="44" xfId="2" applyNumberFormat="1" applyFont="1" applyBorder="1" applyAlignment="1">
      <alignment horizontal="right" vertical="center" wrapText="1"/>
    </xf>
    <xf numFmtId="167" fontId="9" fillId="0" borderId="45" xfId="2" applyNumberFormat="1" applyFont="1" applyBorder="1" applyAlignment="1">
      <alignment horizontal="right" vertical="center" wrapText="1"/>
    </xf>
    <xf numFmtId="170" fontId="9" fillId="0" borderId="17" xfId="2" applyNumberFormat="1" applyFont="1" applyBorder="1" applyAlignment="1">
      <alignment horizontal="right" vertical="center" wrapText="1"/>
    </xf>
    <xf numFmtId="167" fontId="16" fillId="0" borderId="17" xfId="2" applyNumberFormat="1" applyFont="1" applyBorder="1" applyAlignment="1">
      <alignment horizontal="right" vertical="center" wrapText="1"/>
    </xf>
    <xf numFmtId="0" fontId="9" fillId="3" borderId="16" xfId="2" applyFont="1" applyFill="1" applyBorder="1" applyAlignment="1">
      <alignment horizontal="left" vertical="center" wrapText="1" indent="4"/>
    </xf>
    <xf numFmtId="170" fontId="9" fillId="3" borderId="17" xfId="2" applyNumberFormat="1" applyFont="1" applyFill="1" applyBorder="1" applyAlignment="1">
      <alignment horizontal="right" vertical="center" wrapText="1"/>
    </xf>
    <xf numFmtId="167" fontId="9" fillId="3" borderId="17" xfId="2" applyNumberFormat="1" applyFont="1" applyFill="1" applyBorder="1" applyAlignment="1">
      <alignment horizontal="right" vertical="center" wrapText="1"/>
    </xf>
    <xf numFmtId="167" fontId="14" fillId="3" borderId="44" xfId="2" applyNumberFormat="1" applyFont="1" applyFill="1" applyBorder="1" applyAlignment="1">
      <alignment horizontal="right" vertical="center" wrapText="1"/>
    </xf>
    <xf numFmtId="0" fontId="15" fillId="0" borderId="0" xfId="2" applyFont="1" applyAlignment="1">
      <alignment vertical="top" wrapText="1"/>
    </xf>
    <xf numFmtId="0" fontId="23" fillId="3" borderId="16" xfId="2" applyFont="1" applyFill="1" applyBorder="1">
      <alignment wrapText="1"/>
    </xf>
    <xf numFmtId="0" fontId="1" fillId="0" borderId="15" xfId="2" applyFont="1" applyBorder="1">
      <alignment wrapText="1"/>
    </xf>
    <xf numFmtId="0" fontId="10" fillId="3" borderId="54" xfId="2" applyFont="1" applyFill="1" applyBorder="1" applyAlignment="1">
      <alignment horizontal="left" vertical="center" wrapText="1" indent="1"/>
    </xf>
    <xf numFmtId="0" fontId="10" fillId="3" borderId="36" xfId="2" applyFont="1" applyFill="1" applyBorder="1" applyAlignment="1">
      <alignment horizontal="right" vertical="center" wrapText="1"/>
    </xf>
    <xf numFmtId="0" fontId="10" fillId="3" borderId="37" xfId="2" applyFont="1" applyFill="1" applyBorder="1" applyAlignment="1">
      <alignment horizontal="right" vertical="center" wrapText="1"/>
    </xf>
    <xf numFmtId="0" fontId="10" fillId="3" borderId="38" xfId="2" applyFont="1" applyFill="1" applyBorder="1" applyAlignment="1">
      <alignment horizontal="right" vertical="center" wrapText="1"/>
    </xf>
    <xf numFmtId="0" fontId="10" fillId="3" borderId="39" xfId="2" applyFont="1" applyFill="1" applyBorder="1" applyAlignment="1">
      <alignment horizontal="right" vertical="center" wrapText="1"/>
    </xf>
    <xf numFmtId="0" fontId="14" fillId="9" borderId="43" xfId="2" applyFont="1" applyFill="1" applyBorder="1" applyAlignment="1">
      <alignment horizontal="right" vertical="center" wrapText="1"/>
    </xf>
    <xf numFmtId="0" fontId="14" fillId="9" borderId="44" xfId="2" applyFont="1" applyFill="1" applyBorder="1" applyAlignment="1">
      <alignment horizontal="right" vertical="center" wrapText="1"/>
    </xf>
    <xf numFmtId="0" fontId="7" fillId="9" borderId="44" xfId="2" applyFont="1" applyFill="1" applyBorder="1" applyAlignment="1">
      <alignment horizontal="right" vertical="center" wrapText="1"/>
    </xf>
    <xf numFmtId="0" fontId="7" fillId="9" borderId="45" xfId="2" applyFont="1" applyFill="1" applyBorder="1" applyAlignment="1">
      <alignment horizontal="right" vertical="center" wrapText="1"/>
    </xf>
    <xf numFmtId="0" fontId="7" fillId="9" borderId="17" xfId="2" applyFont="1" applyFill="1" applyBorder="1" applyAlignment="1">
      <alignment horizontal="right" vertical="center" wrapText="1"/>
    </xf>
    <xf numFmtId="0" fontId="7" fillId="9" borderId="43" xfId="2" applyFont="1" applyFill="1" applyBorder="1" applyAlignment="1">
      <alignment horizontal="right" vertical="center" wrapText="1"/>
    </xf>
    <xf numFmtId="0" fontId="7" fillId="3" borderId="24" xfId="2" applyFont="1" applyFill="1" applyBorder="1" applyAlignment="1">
      <alignment horizontal="left" vertical="center" wrapText="1" indent="2"/>
    </xf>
    <xf numFmtId="0" fontId="7" fillId="3" borderId="40" xfId="2" applyFont="1" applyFill="1" applyBorder="1" applyAlignment="1">
      <alignment horizontal="right" vertical="center" wrapText="1"/>
    </xf>
    <xf numFmtId="0" fontId="7" fillId="3" borderId="41" xfId="2" applyFont="1" applyFill="1" applyBorder="1" applyAlignment="1">
      <alignment horizontal="right" vertical="center" wrapText="1"/>
    </xf>
    <xf numFmtId="0" fontId="7" fillId="3" borderId="42" xfId="2" applyFont="1" applyFill="1" applyBorder="1" applyAlignment="1">
      <alignment horizontal="right" vertical="center" wrapText="1"/>
    </xf>
    <xf numFmtId="0" fontId="7" fillId="3" borderId="25" xfId="2" applyFont="1" applyFill="1" applyBorder="1" applyAlignment="1">
      <alignment horizontal="right" vertical="center" wrapText="1"/>
    </xf>
    <xf numFmtId="0" fontId="7" fillId="3" borderId="41" xfId="2" applyFont="1" applyFill="1" applyBorder="1" applyAlignment="1">
      <alignment vertical="center" wrapText="1"/>
    </xf>
    <xf numFmtId="0" fontId="7" fillId="0" borderId="42" xfId="2" applyFont="1" applyBorder="1" applyAlignment="1">
      <alignment vertical="center" wrapText="1"/>
    </xf>
    <xf numFmtId="0" fontId="7" fillId="3" borderId="25" xfId="2" applyFont="1" applyFill="1" applyBorder="1" applyAlignment="1">
      <alignment vertical="center" wrapText="1"/>
    </xf>
    <xf numFmtId="0" fontId="14" fillId="10" borderId="43" xfId="2" applyFont="1" applyFill="1" applyBorder="1" applyAlignment="1">
      <alignment horizontal="right" vertical="center" wrapText="1"/>
    </xf>
    <xf numFmtId="0" fontId="14" fillId="10" borderId="44" xfId="2" applyFont="1" applyFill="1" applyBorder="1" applyAlignment="1">
      <alignment horizontal="right" vertical="center" wrapText="1"/>
    </xf>
    <xf numFmtId="0" fontId="14" fillId="10" borderId="45" xfId="2" applyFont="1" applyFill="1" applyBorder="1" applyAlignment="1">
      <alignment horizontal="right" vertical="center" wrapText="1"/>
    </xf>
    <xf numFmtId="0" fontId="14" fillId="10" borderId="17" xfId="2" applyFont="1" applyFill="1" applyBorder="1" applyAlignment="1">
      <alignment horizontal="right" vertical="center" wrapText="1"/>
    </xf>
    <xf numFmtId="0" fontId="15" fillId="0" borderId="55" xfId="2" applyFont="1" applyBorder="1">
      <alignment wrapText="1"/>
    </xf>
    <xf numFmtId="164" fontId="14" fillId="0" borderId="10" xfId="2" applyNumberFormat="1" applyFont="1" applyBorder="1" applyAlignment="1">
      <alignment horizontal="center" vertical="center" wrapText="1"/>
    </xf>
    <xf numFmtId="164" fontId="14" fillId="3" borderId="10" xfId="2" applyNumberFormat="1" applyFont="1" applyFill="1" applyBorder="1" applyAlignment="1">
      <alignment horizontal="center" vertical="center" wrapText="1"/>
    </xf>
    <xf numFmtId="164" fontId="7" fillId="0" borderId="10" xfId="2" applyNumberFormat="1" applyFont="1" applyBorder="1" applyAlignment="1">
      <alignment horizontal="center" vertical="center" wrapText="1"/>
    </xf>
    <xf numFmtId="0" fontId="14" fillId="0" borderId="14" xfId="2" applyFont="1" applyBorder="1" applyAlignment="1">
      <alignment horizontal="left" wrapText="1"/>
    </xf>
    <xf numFmtId="178" fontId="14" fillId="0" borderId="23" xfId="2" applyNumberFormat="1" applyFont="1" applyBorder="1" applyAlignment="1">
      <alignment horizontal="right" vertical="center" wrapText="1"/>
    </xf>
    <xf numFmtId="170" fontId="14" fillId="0" borderId="23" xfId="2" applyNumberFormat="1" applyFont="1" applyBorder="1" applyAlignment="1">
      <alignment horizontal="right" vertical="center" wrapText="1"/>
    </xf>
    <xf numFmtId="170" fontId="7" fillId="0" borderId="56" xfId="2" applyNumberFormat="1" applyFont="1" applyBorder="1" applyAlignment="1">
      <alignment horizontal="right" vertical="center" wrapText="1"/>
    </xf>
    <xf numFmtId="0" fontId="9" fillId="0" borderId="15" xfId="2" applyFont="1" applyBorder="1" applyAlignment="1">
      <alignment horizontal="left" wrapText="1"/>
    </xf>
    <xf numFmtId="178" fontId="9" fillId="0" borderId="0" xfId="2" applyNumberFormat="1" applyFont="1" applyAlignment="1">
      <alignment horizontal="right" vertical="center" wrapText="1"/>
    </xf>
    <xf numFmtId="170" fontId="10" fillId="0" borderId="30" xfId="2" applyNumberFormat="1" applyFont="1" applyBorder="1" applyAlignment="1">
      <alignment horizontal="right" vertical="center" wrapText="1"/>
    </xf>
    <xf numFmtId="0" fontId="9" fillId="0" borderId="15" xfId="2" applyFont="1" applyBorder="1">
      <alignment wrapText="1"/>
    </xf>
    <xf numFmtId="170" fontId="10" fillId="0" borderId="0" xfId="2" applyNumberFormat="1" applyFont="1" applyAlignment="1">
      <alignment horizontal="right" vertical="center" wrapText="1"/>
    </xf>
    <xf numFmtId="0" fontId="14" fillId="0" borderId="15" xfId="2" applyFont="1" applyBorder="1" applyAlignment="1">
      <alignment vertical="center" wrapText="1"/>
    </xf>
    <xf numFmtId="178" fontId="14" fillId="0" borderId="0" xfId="2" applyNumberFormat="1" applyFont="1" applyAlignment="1">
      <alignment horizontal="right" vertical="center" wrapText="1"/>
    </xf>
    <xf numFmtId="170" fontId="7" fillId="0" borderId="30" xfId="2" applyNumberFormat="1" applyFont="1" applyBorder="1" applyAlignment="1">
      <alignment horizontal="right" vertical="center" wrapText="1"/>
    </xf>
    <xf numFmtId="0" fontId="10" fillId="0" borderId="15" xfId="2" applyFont="1" applyBorder="1" applyAlignment="1">
      <alignment horizontal="left" wrapText="1"/>
    </xf>
    <xf numFmtId="0" fontId="10" fillId="0" borderId="0" xfId="2" applyFont="1" applyAlignment="1">
      <alignment horizontal="right" vertical="center" wrapText="1"/>
    </xf>
    <xf numFmtId="0" fontId="9" fillId="0" borderId="0" xfId="2" applyFont="1" applyAlignment="1">
      <alignment horizontal="right" vertical="center" wrapText="1"/>
    </xf>
    <xf numFmtId="0" fontId="14" fillId="0" borderId="15" xfId="2" applyFont="1" applyBorder="1">
      <alignment wrapText="1"/>
    </xf>
    <xf numFmtId="0" fontId="9" fillId="0" borderId="0" xfId="2" applyFont="1">
      <alignment wrapText="1"/>
    </xf>
    <xf numFmtId="0" fontId="27" fillId="0" borderId="15" xfId="2" applyFont="1" applyBorder="1">
      <alignment wrapText="1"/>
    </xf>
    <xf numFmtId="0" fontId="10" fillId="0" borderId="30" xfId="2" applyFont="1" applyBorder="1" applyAlignment="1">
      <alignment horizontal="right" wrapText="1"/>
    </xf>
    <xf numFmtId="170" fontId="10" fillId="0" borderId="30" xfId="2" applyNumberFormat="1" applyFont="1" applyBorder="1" applyAlignment="1">
      <alignment horizontal="right" wrapText="1"/>
    </xf>
    <xf numFmtId="0" fontId="24" fillId="0" borderId="18" xfId="2" applyFont="1" applyBorder="1">
      <alignment wrapText="1"/>
    </xf>
    <xf numFmtId="178" fontId="14" fillId="0" borderId="19" xfId="2" applyNumberFormat="1" applyFont="1" applyBorder="1" applyAlignment="1">
      <alignment horizontal="right" vertical="center" wrapText="1"/>
    </xf>
    <xf numFmtId="170" fontId="7" fillId="0" borderId="19" xfId="2" applyNumberFormat="1" applyFont="1" applyBorder="1" applyAlignment="1">
      <alignment horizontal="right" vertical="center" wrapText="1"/>
    </xf>
    <xf numFmtId="170" fontId="7" fillId="0" borderId="35" xfId="2" applyNumberFormat="1" applyFont="1" applyBorder="1" applyAlignment="1">
      <alignment horizontal="right" vertical="center" wrapText="1"/>
    </xf>
    <xf numFmtId="0" fontId="23" fillId="3" borderId="10" xfId="2" applyFont="1" applyFill="1" applyBorder="1">
      <alignment wrapText="1"/>
    </xf>
    <xf numFmtId="0" fontId="10" fillId="3" borderId="15" xfId="2" applyFont="1" applyFill="1" applyBorder="1">
      <alignment wrapText="1"/>
    </xf>
    <xf numFmtId="0" fontId="10" fillId="3" borderId="0" xfId="2" applyFont="1" applyFill="1">
      <alignment wrapText="1"/>
    </xf>
    <xf numFmtId="0" fontId="28" fillId="3" borderId="15" xfId="2" applyFont="1" applyFill="1" applyBorder="1">
      <alignment wrapText="1"/>
    </xf>
    <xf numFmtId="0" fontId="28" fillId="3" borderId="0" xfId="2" applyFont="1" applyFill="1">
      <alignment wrapText="1"/>
    </xf>
    <xf numFmtId="0" fontId="7" fillId="3" borderId="15" xfId="2" applyFont="1" applyFill="1" applyBorder="1">
      <alignment wrapText="1"/>
    </xf>
    <xf numFmtId="0" fontId="7" fillId="3" borderId="0" xfId="2" applyFont="1" applyFill="1">
      <alignment wrapText="1"/>
    </xf>
    <xf numFmtId="0" fontId="9" fillId="0" borderId="15" xfId="2" applyFont="1" applyBorder="1" applyAlignment="1">
      <alignment horizontal="left" wrapText="1" indent="1"/>
    </xf>
    <xf numFmtId="0" fontId="17" fillId="3" borderId="15" xfId="2" applyFont="1" applyFill="1" applyBorder="1">
      <alignment wrapText="1"/>
    </xf>
    <xf numFmtId="0" fontId="17" fillId="3" borderId="0" xfId="2" applyFont="1" applyFill="1">
      <alignment wrapText="1"/>
    </xf>
    <xf numFmtId="0" fontId="29" fillId="3" borderId="15" xfId="2" applyFont="1" applyFill="1" applyBorder="1">
      <alignment wrapText="1"/>
    </xf>
    <xf numFmtId="0" fontId="29" fillId="3" borderId="0" xfId="2" applyFont="1" applyFill="1">
      <alignment wrapText="1"/>
    </xf>
    <xf numFmtId="0" fontId="30" fillId="3" borderId="15" xfId="2" applyFont="1" applyFill="1" applyBorder="1">
      <alignment wrapText="1"/>
    </xf>
    <xf numFmtId="0" fontId="30" fillId="3" borderId="0" xfId="2" applyFont="1" applyFill="1">
      <alignment wrapText="1"/>
    </xf>
    <xf numFmtId="0" fontId="10" fillId="0" borderId="15" xfId="2" applyFont="1" applyBorder="1" applyAlignment="1">
      <alignment horizontal="right" wrapText="1"/>
    </xf>
    <xf numFmtId="0" fontId="27" fillId="0" borderId="23" xfId="2" applyFont="1" applyBorder="1">
      <alignment wrapText="1"/>
    </xf>
    <xf numFmtId="0" fontId="10" fillId="3" borderId="23" xfId="2" applyFont="1" applyFill="1" applyBorder="1">
      <alignment wrapText="1"/>
    </xf>
    <xf numFmtId="0" fontId="14" fillId="3" borderId="10" xfId="2" applyFont="1" applyFill="1" applyBorder="1" applyAlignment="1">
      <alignment horizontal="center" vertical="center" wrapText="1"/>
    </xf>
    <xf numFmtId="164" fontId="7" fillId="3" borderId="10" xfId="2" applyNumberFormat="1" applyFont="1" applyFill="1" applyBorder="1" applyAlignment="1">
      <alignment horizontal="center" vertical="center" wrapText="1"/>
    </xf>
    <xf numFmtId="0" fontId="7" fillId="3" borderId="10" xfId="2" applyFont="1" applyFill="1" applyBorder="1" applyAlignment="1">
      <alignment horizontal="center" vertical="center" wrapText="1"/>
    </xf>
    <xf numFmtId="0" fontId="24" fillId="0" borderId="14" xfId="2" applyFont="1" applyBorder="1">
      <alignment wrapText="1"/>
    </xf>
    <xf numFmtId="171" fontId="7" fillId="0" borderId="23" xfId="2" applyNumberFormat="1" applyFont="1" applyBorder="1" applyAlignment="1">
      <alignment horizontal="right" vertical="center" wrapText="1"/>
    </xf>
    <xf numFmtId="166" fontId="7" fillId="0" borderId="23" xfId="2" applyNumberFormat="1" applyFont="1" applyBorder="1" applyAlignment="1">
      <alignment horizontal="right" wrapText="1"/>
    </xf>
    <xf numFmtId="166" fontId="7" fillId="0" borderId="56" xfId="2" applyNumberFormat="1" applyFont="1" applyBorder="1" applyAlignment="1">
      <alignment horizontal="right" wrapText="1"/>
    </xf>
    <xf numFmtId="0" fontId="31" fillId="0" borderId="15" xfId="2" applyFont="1" applyBorder="1">
      <alignment wrapText="1"/>
    </xf>
    <xf numFmtId="171" fontId="10" fillId="0" borderId="0" xfId="2" applyNumberFormat="1" applyFont="1" applyAlignment="1">
      <alignment horizontal="right" vertical="center" wrapText="1"/>
    </xf>
    <xf numFmtId="166" fontId="10" fillId="0" borderId="30" xfId="2" applyNumberFormat="1" applyFont="1" applyBorder="1" applyAlignment="1">
      <alignment horizontal="right" wrapText="1"/>
    </xf>
    <xf numFmtId="166" fontId="10" fillId="0" borderId="0" xfId="2" applyNumberFormat="1" applyFont="1" applyAlignment="1">
      <alignment horizontal="right" vertical="center" wrapText="1"/>
    </xf>
    <xf numFmtId="166" fontId="10" fillId="0" borderId="30" xfId="2" applyNumberFormat="1" applyFont="1" applyBorder="1" applyAlignment="1">
      <alignment horizontal="right" vertical="center" wrapText="1"/>
    </xf>
    <xf numFmtId="171" fontId="7" fillId="0" borderId="0" xfId="2" applyNumberFormat="1" applyFont="1" applyAlignment="1">
      <alignment horizontal="right" vertical="center" wrapText="1"/>
    </xf>
    <xf numFmtId="166" fontId="7" fillId="0" borderId="30" xfId="2" applyNumberFormat="1" applyFont="1" applyBorder="1" applyAlignment="1">
      <alignment horizontal="right" wrapText="1"/>
    </xf>
    <xf numFmtId="171" fontId="7" fillId="0" borderId="19" xfId="2" applyNumberFormat="1" applyFont="1" applyBorder="1" applyAlignment="1">
      <alignment horizontal="right" vertical="center" wrapText="1"/>
    </xf>
    <xf numFmtId="166" fontId="7" fillId="0" borderId="35" xfId="2" applyNumberFormat="1" applyFont="1" applyBorder="1" applyAlignment="1">
      <alignment horizontal="right" wrapText="1"/>
    </xf>
    <xf numFmtId="178" fontId="14" fillId="3" borderId="23" xfId="2" applyNumberFormat="1" applyFont="1" applyFill="1" applyBorder="1">
      <alignment wrapText="1"/>
    </xf>
    <xf numFmtId="166" fontId="7" fillId="0" borderId="23" xfId="2" applyNumberFormat="1" applyFont="1" applyBorder="1" applyAlignment="1">
      <alignment horizontal="right" vertical="center" wrapText="1"/>
    </xf>
    <xf numFmtId="166" fontId="7" fillId="0" borderId="56" xfId="2" applyNumberFormat="1" applyFont="1" applyBorder="1" applyAlignment="1">
      <alignment horizontal="right" vertical="center" wrapText="1"/>
    </xf>
    <xf numFmtId="178" fontId="9" fillId="3" borderId="0" xfId="2" applyNumberFormat="1" applyFont="1" applyFill="1">
      <alignment wrapText="1"/>
    </xf>
    <xf numFmtId="0" fontId="10" fillId="0" borderId="30" xfId="2" applyFont="1" applyBorder="1" applyAlignment="1">
      <alignment horizontal="right" vertical="center" wrapText="1"/>
    </xf>
    <xf numFmtId="178" fontId="14" fillId="3" borderId="0" xfId="2" applyNumberFormat="1" applyFont="1" applyFill="1">
      <alignment wrapText="1"/>
    </xf>
    <xf numFmtId="166" fontId="7" fillId="0" borderId="30" xfId="2" applyNumberFormat="1" applyFont="1" applyBorder="1" applyAlignment="1">
      <alignment horizontal="right" vertical="center" wrapText="1"/>
    </xf>
    <xf numFmtId="0" fontId="14" fillId="3" borderId="0" xfId="2" applyFont="1" applyFill="1" applyAlignment="1">
      <alignment horizontal="right" wrapText="1"/>
    </xf>
    <xf numFmtId="178" fontId="14" fillId="3" borderId="19" xfId="2" applyNumberFormat="1" applyFont="1" applyFill="1" applyBorder="1">
      <alignment wrapText="1"/>
    </xf>
    <xf numFmtId="166" fontId="7" fillId="0" borderId="35" xfId="2" applyNumberFormat="1" applyFont="1" applyBorder="1" applyAlignment="1">
      <alignment horizontal="right" vertical="center" wrapText="1"/>
    </xf>
    <xf numFmtId="0" fontId="15" fillId="0" borderId="15" xfId="2" applyFont="1" applyBorder="1">
      <alignment wrapText="1"/>
    </xf>
    <xf numFmtId="0" fontId="14" fillId="0" borderId="4" xfId="2" applyFont="1" applyBorder="1">
      <alignment wrapText="1"/>
    </xf>
    <xf numFmtId="0" fontId="14" fillId="0" borderId="4" xfId="2" applyFont="1" applyBorder="1" applyAlignment="1">
      <alignment horizontal="center" wrapText="1"/>
    </xf>
    <xf numFmtId="0" fontId="16" fillId="0" borderId="4" xfId="2" applyFont="1" applyBorder="1" applyAlignment="1">
      <alignment horizontal="center" wrapText="1"/>
    </xf>
    <xf numFmtId="0" fontId="7" fillId="0" borderId="4" xfId="2" applyFont="1" applyBorder="1" applyAlignment="1">
      <alignment horizontal="center" wrapText="1"/>
    </xf>
    <xf numFmtId="0" fontId="17" fillId="0" borderId="4" xfId="2" applyFont="1" applyBorder="1" applyAlignment="1">
      <alignment horizontal="center" wrapText="1"/>
    </xf>
    <xf numFmtId="0" fontId="9" fillId="0" borderId="23" xfId="2" applyFont="1" applyBorder="1">
      <alignment wrapText="1"/>
    </xf>
    <xf numFmtId="0" fontId="10" fillId="0" borderId="10" xfId="2" applyFont="1" applyBorder="1" applyAlignment="1">
      <alignment horizontal="center" vertical="center" wrapText="1"/>
    </xf>
    <xf numFmtId="0" fontId="7" fillId="0" borderId="3" xfId="2" applyFont="1" applyBorder="1" applyAlignment="1">
      <alignment vertical="center" wrapText="1"/>
    </xf>
    <xf numFmtId="178" fontId="7" fillId="0" borderId="4" xfId="2" applyNumberFormat="1" applyFont="1" applyBorder="1" applyAlignment="1">
      <alignment horizontal="right" vertical="center" wrapText="1"/>
    </xf>
    <xf numFmtId="170" fontId="7" fillId="0" borderId="4" xfId="2" applyNumberFormat="1" applyFont="1" applyBorder="1" applyAlignment="1">
      <alignment horizontal="right" vertical="center" wrapText="1"/>
    </xf>
    <xf numFmtId="170" fontId="7" fillId="0" borderId="34" xfId="2" applyNumberFormat="1" applyFont="1" applyBorder="1" applyAlignment="1">
      <alignment horizontal="right" vertical="center" wrapText="1"/>
    </xf>
    <xf numFmtId="0" fontId="10" fillId="0" borderId="14" xfId="2" applyFont="1" applyBorder="1" applyAlignment="1">
      <alignment vertical="center" wrapText="1"/>
    </xf>
    <xf numFmtId="178" fontId="10" fillId="0" borderId="23" xfId="2" applyNumberFormat="1" applyFont="1" applyBorder="1" applyAlignment="1">
      <alignment horizontal="right" vertical="center" wrapText="1"/>
    </xf>
    <xf numFmtId="178" fontId="10" fillId="0" borderId="24" xfId="2" applyNumberFormat="1" applyFont="1" applyBorder="1" applyAlignment="1">
      <alignment horizontal="right" vertical="center" wrapText="1"/>
    </xf>
    <xf numFmtId="0" fontId="10" fillId="0" borderId="15" xfId="2" applyFont="1" applyBorder="1" applyAlignment="1">
      <alignment vertical="center" wrapText="1"/>
    </xf>
    <xf numFmtId="178" fontId="10" fillId="0" borderId="0" xfId="2" applyNumberFormat="1" applyFont="1" applyAlignment="1">
      <alignment horizontal="right" vertical="center" wrapText="1"/>
    </xf>
    <xf numFmtId="178" fontId="10" fillId="0" borderId="16" xfId="2" applyNumberFormat="1" applyFont="1" applyBorder="1" applyAlignment="1">
      <alignment horizontal="right" vertical="center" wrapText="1"/>
    </xf>
    <xf numFmtId="0" fontId="17" fillId="0" borderId="0" xfId="2" applyFont="1" applyAlignment="1">
      <alignment horizontal="right" vertical="center" wrapText="1"/>
    </xf>
    <xf numFmtId="0" fontId="17" fillId="0" borderId="16" xfId="2" applyFont="1" applyBorder="1" applyAlignment="1">
      <alignment horizontal="right" vertical="center" wrapText="1"/>
    </xf>
    <xf numFmtId="170" fontId="10" fillId="0" borderId="16" xfId="2" applyNumberFormat="1" applyFont="1" applyBorder="1" applyAlignment="1">
      <alignment horizontal="right" vertical="center" wrapText="1"/>
    </xf>
    <xf numFmtId="178" fontId="17" fillId="0" borderId="0" xfId="2" applyNumberFormat="1" applyFont="1" applyAlignment="1">
      <alignment horizontal="right" vertical="center" wrapText="1"/>
    </xf>
    <xf numFmtId="170" fontId="17" fillId="0" borderId="0" xfId="2" applyNumberFormat="1" applyFont="1" applyAlignment="1">
      <alignment horizontal="right" vertical="center" wrapText="1"/>
    </xf>
    <xf numFmtId="170" fontId="17" fillId="0" borderId="16" xfId="2" applyNumberFormat="1" applyFont="1" applyBorder="1" applyAlignment="1">
      <alignment horizontal="right" vertical="center" wrapText="1"/>
    </xf>
    <xf numFmtId="0" fontId="7" fillId="0" borderId="18" xfId="2" applyFont="1" applyBorder="1" applyAlignment="1">
      <alignment vertical="center" wrapText="1"/>
    </xf>
    <xf numFmtId="178" fontId="7" fillId="0" borderId="19" xfId="2" applyNumberFormat="1" applyFont="1" applyBorder="1" applyAlignment="1">
      <alignment horizontal="right" vertical="center" wrapText="1"/>
    </xf>
    <xf numFmtId="170" fontId="7" fillId="0" borderId="20" xfId="2" applyNumberFormat="1" applyFont="1" applyBorder="1" applyAlignment="1">
      <alignment horizontal="right" vertical="center" wrapText="1"/>
    </xf>
    <xf numFmtId="0" fontId="10" fillId="0" borderId="23" xfId="2" applyFont="1" applyBorder="1" applyAlignment="1">
      <alignment horizontal="right" vertical="center" wrapText="1"/>
    </xf>
    <xf numFmtId="170" fontId="10" fillId="0" borderId="23" xfId="2" applyNumberFormat="1" applyFont="1" applyBorder="1" applyAlignment="1">
      <alignment horizontal="right" vertical="center" wrapText="1"/>
    </xf>
    <xf numFmtId="170" fontId="10" fillId="0" borderId="56" xfId="2" applyNumberFormat="1" applyFont="1" applyBorder="1" applyAlignment="1">
      <alignment horizontal="right" vertical="center" wrapText="1"/>
    </xf>
    <xf numFmtId="0" fontId="10" fillId="0" borderId="15" xfId="2" applyFont="1" applyBorder="1" applyAlignment="1">
      <alignment horizontal="left" vertical="center" wrapText="1"/>
    </xf>
    <xf numFmtId="178" fontId="10" fillId="0" borderId="0" xfId="2" applyNumberFormat="1" applyFont="1">
      <alignment wrapText="1"/>
    </xf>
    <xf numFmtId="0" fontId="17" fillId="0" borderId="30" xfId="2" applyFont="1" applyBorder="1" applyAlignment="1">
      <alignment horizontal="right" vertical="center" wrapText="1"/>
    </xf>
    <xf numFmtId="0" fontId="10" fillId="0" borderId="0" xfId="2" applyFont="1" applyAlignment="1">
      <alignment horizontal="left" wrapText="1"/>
    </xf>
    <xf numFmtId="0" fontId="10" fillId="3" borderId="10" xfId="2" applyFont="1" applyFill="1" applyBorder="1">
      <alignment wrapText="1"/>
    </xf>
    <xf numFmtId="0" fontId="15" fillId="0" borderId="13" xfId="2" applyFont="1" applyBorder="1">
      <alignment wrapText="1"/>
    </xf>
    <xf numFmtId="0" fontId="10" fillId="0" borderId="23" xfId="2" applyFont="1" applyBorder="1">
      <alignment wrapText="1"/>
    </xf>
    <xf numFmtId="0" fontId="17" fillId="0" borderId="23" xfId="2" applyFont="1" applyBorder="1" applyAlignment="1">
      <alignment horizontal="right" vertical="center" wrapText="1"/>
    </xf>
    <xf numFmtId="0" fontId="7" fillId="2" borderId="3" xfId="2" applyFont="1" applyFill="1" applyBorder="1" applyAlignment="1">
      <alignment horizontal="left" vertical="center" wrapText="1"/>
    </xf>
    <xf numFmtId="0" fontId="7" fillId="2" borderId="4" xfId="2" applyFont="1" applyFill="1" applyBorder="1" applyAlignment="1">
      <alignment horizontal="center" vertical="center" wrapText="1"/>
    </xf>
    <xf numFmtId="0" fontId="7" fillId="2" borderId="34" xfId="2" applyFont="1" applyFill="1" applyBorder="1" applyAlignment="1">
      <alignment horizontal="center" vertical="center" wrapText="1"/>
    </xf>
    <xf numFmtId="0" fontId="10" fillId="3" borderId="14" xfId="2" applyFont="1" applyFill="1" applyBorder="1" applyAlignment="1">
      <alignment horizontal="left" vertical="center" wrapText="1"/>
    </xf>
    <xf numFmtId="0" fontId="10" fillId="3" borderId="23" xfId="2" applyFont="1" applyFill="1" applyBorder="1" applyAlignment="1">
      <alignment horizontal="center" vertical="center" wrapText="1"/>
    </xf>
    <xf numFmtId="0" fontId="10" fillId="3" borderId="56" xfId="2" applyFont="1" applyFill="1" applyBorder="1" applyAlignment="1">
      <alignment horizontal="center" vertical="center" wrapText="1"/>
    </xf>
    <xf numFmtId="0" fontId="10" fillId="3" borderId="15" xfId="2" applyFont="1" applyFill="1" applyBorder="1" applyAlignment="1">
      <alignment horizontal="left" vertical="center" wrapText="1"/>
    </xf>
    <xf numFmtId="169" fontId="10" fillId="3" borderId="0" xfId="2" applyNumberFormat="1" applyFont="1" applyFill="1" applyAlignment="1">
      <alignment horizontal="center" vertical="center" wrapText="1"/>
    </xf>
    <xf numFmtId="169" fontId="10" fillId="0" borderId="0" xfId="2" applyNumberFormat="1" applyFont="1" applyAlignment="1">
      <alignment horizontal="center" vertical="center" wrapText="1"/>
    </xf>
    <xf numFmtId="0" fontId="10" fillId="3" borderId="30" xfId="2" applyFont="1" applyFill="1" applyBorder="1" applyAlignment="1">
      <alignment horizontal="center" vertical="center" wrapText="1"/>
    </xf>
    <xf numFmtId="0" fontId="10" fillId="3" borderId="18" xfId="2" applyFont="1" applyFill="1" applyBorder="1" applyAlignment="1">
      <alignment horizontal="left" vertical="center" wrapText="1"/>
    </xf>
    <xf numFmtId="0" fontId="10" fillId="3" borderId="19" xfId="2" applyFont="1" applyFill="1" applyBorder="1" applyAlignment="1">
      <alignment horizontal="center" vertical="center" wrapText="1"/>
    </xf>
    <xf numFmtId="0" fontId="10" fillId="3" borderId="35" xfId="2" applyFont="1" applyFill="1" applyBorder="1" applyAlignment="1">
      <alignment horizontal="center" vertical="center" wrapText="1"/>
    </xf>
    <xf numFmtId="0" fontId="23" fillId="3" borderId="0" xfId="2" applyFont="1" applyFill="1">
      <alignment wrapText="1"/>
    </xf>
    <xf numFmtId="0" fontId="28" fillId="3" borderId="19" xfId="2" applyFont="1" applyFill="1" applyBorder="1">
      <alignment wrapText="1"/>
    </xf>
    <xf numFmtId="0" fontId="10" fillId="3" borderId="19" xfId="2" applyFont="1" applyFill="1" applyBorder="1">
      <alignment wrapText="1"/>
    </xf>
    <xf numFmtId="0" fontId="7" fillId="3" borderId="23" xfId="2" applyFont="1" applyFill="1" applyBorder="1">
      <alignment wrapText="1"/>
    </xf>
    <xf numFmtId="0" fontId="12" fillId="2" borderId="0" xfId="2" applyFont="1" applyFill="1" applyAlignment="1">
      <alignment horizontal="center" vertical="center" wrapText="1"/>
    </xf>
    <xf numFmtId="164" fontId="9" fillId="7" borderId="3" xfId="2" applyNumberFormat="1" applyFont="1" applyFill="1" applyBorder="1" applyAlignment="1">
      <alignment horizontal="center" wrapText="1"/>
    </xf>
    <xf numFmtId="0" fontId="9" fillId="7" borderId="4" xfId="2" applyFont="1" applyFill="1" applyBorder="1" applyAlignment="1">
      <alignment horizontal="center" wrapText="1"/>
    </xf>
    <xf numFmtId="0" fontId="9" fillId="7" borderId="34" xfId="2" applyFont="1" applyFill="1" applyBorder="1" applyAlignment="1">
      <alignment horizontal="center" wrapText="1"/>
    </xf>
    <xf numFmtId="164" fontId="9" fillId="8" borderId="3" xfId="2" applyNumberFormat="1" applyFont="1" applyFill="1" applyBorder="1" applyAlignment="1">
      <alignment horizontal="center" wrapText="1"/>
    </xf>
    <xf numFmtId="0" fontId="9" fillId="8" borderId="4" xfId="2" applyFont="1" applyFill="1" applyBorder="1" applyAlignment="1">
      <alignment horizontal="center" wrapText="1"/>
    </xf>
    <xf numFmtId="164" fontId="14" fillId="0" borderId="1" xfId="2" applyNumberFormat="1" applyFont="1" applyBorder="1" applyAlignment="1">
      <alignment horizontal="center" wrapText="1"/>
    </xf>
    <xf numFmtId="0" fontId="14" fillId="0" borderId="31" xfId="2" applyFont="1" applyBorder="1" applyAlignment="1">
      <alignment horizontal="center" wrapText="1"/>
    </xf>
    <xf numFmtId="0" fontId="14" fillId="0" borderId="32" xfId="2" applyFont="1" applyBorder="1" applyAlignment="1">
      <alignment horizontal="center" wrapText="1"/>
    </xf>
    <xf numFmtId="164" fontId="14" fillId="4" borderId="2" xfId="2" applyNumberFormat="1" applyFont="1" applyFill="1" applyBorder="1" applyAlignment="1">
      <alignment horizontal="center" wrapText="1"/>
    </xf>
    <xf numFmtId="0" fontId="14" fillId="4" borderId="31" xfId="2" applyFont="1" applyFill="1" applyBorder="1" applyAlignment="1">
      <alignment horizontal="center" wrapText="1"/>
    </xf>
    <xf numFmtId="0" fontId="14" fillId="4" borderId="32" xfId="2" applyFont="1" applyFill="1" applyBorder="1" applyAlignment="1">
      <alignment horizontal="center" wrapText="1"/>
    </xf>
    <xf numFmtId="164" fontId="9" fillId="5" borderId="2" xfId="2" applyNumberFormat="1" applyFont="1" applyFill="1" applyBorder="1" applyAlignment="1">
      <alignment horizontal="center" wrapText="1"/>
    </xf>
    <xf numFmtId="0" fontId="9" fillId="5" borderId="31" xfId="2" applyFont="1" applyFill="1" applyBorder="1" applyAlignment="1">
      <alignment horizontal="center" wrapText="1"/>
    </xf>
    <xf numFmtId="0" fontId="9" fillId="5" borderId="32" xfId="2" applyFont="1" applyFill="1" applyBorder="1" applyAlignment="1">
      <alignment horizontal="center" wrapText="1"/>
    </xf>
    <xf numFmtId="164" fontId="9" fillId="6" borderId="2" xfId="2" applyNumberFormat="1" applyFont="1" applyFill="1" applyBorder="1" applyAlignment="1">
      <alignment horizontal="center" wrapText="1"/>
    </xf>
    <xf numFmtId="0" fontId="9" fillId="6" borderId="31" xfId="2" applyFont="1" applyFill="1" applyBorder="1" applyAlignment="1">
      <alignment horizontal="center" wrapText="1"/>
    </xf>
    <xf numFmtId="0" fontId="9" fillId="6" borderId="32" xfId="2" applyFont="1" applyFill="1" applyBorder="1" applyAlignment="1">
      <alignment horizontal="center" wrapText="1"/>
    </xf>
    <xf numFmtId="0" fontId="9" fillId="6" borderId="33" xfId="2" applyFont="1" applyFill="1" applyBorder="1" applyAlignment="1">
      <alignment horizontal="center" wrapText="1"/>
    </xf>
    <xf numFmtId="0" fontId="9" fillId="8" borderId="34" xfId="2" applyFont="1" applyFill="1" applyBorder="1" applyAlignment="1">
      <alignment horizontal="center" wrapText="1"/>
    </xf>
    <xf numFmtId="0" fontId="26" fillId="0" borderId="0" xfId="2" applyFont="1" applyAlignment="1">
      <alignment vertical="top" wrapText="1"/>
    </xf>
    <xf numFmtId="0" fontId="0" fillId="0" borderId="0" xfId="0"/>
    <xf numFmtId="164" fontId="9" fillId="11" borderId="2" xfId="2" applyNumberFormat="1" applyFont="1" applyFill="1" applyBorder="1" applyAlignment="1">
      <alignment horizontal="center" wrapText="1"/>
    </xf>
    <xf numFmtId="0" fontId="9" fillId="11" borderId="31" xfId="2" applyFont="1" applyFill="1" applyBorder="1" applyAlignment="1">
      <alignment horizontal="center" wrapText="1"/>
    </xf>
    <xf numFmtId="0" fontId="9" fillId="11" borderId="33" xfId="2" applyFont="1" applyFill="1" applyBorder="1" applyAlignment="1">
      <alignment horizontal="center" wrapText="1"/>
    </xf>
  </cellXfs>
  <cellStyles count="6">
    <cellStyle name="Heading 1" xfId="3" xr:uid="{00000000-0005-0000-0000-000002000000}"/>
    <cellStyle name="Heading 2" xfId="4" xr:uid="{00000000-0005-0000-0000-000003000000}"/>
    <cellStyle name="Heading 3" xfId="5" xr:uid="{00000000-0005-0000-0000-000004000000}"/>
    <cellStyle name="Normal" xfId="2" xr:uid="{00000000-0005-0000-0000-000000000000}"/>
    <cellStyle name="Standard" xfId="0" builtinId="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2"/>
  <sheetViews>
    <sheetView tabSelected="1" showRuler="0" workbookViewId="0"/>
  </sheetViews>
  <sheetFormatPr baseColWidth="10" defaultColWidth="13.6640625" defaultRowHeight="13.2" x14ac:dyDescent="0.25"/>
  <cols>
    <col min="1" max="1" width="128.44140625" customWidth="1"/>
    <col min="2" max="2" width="140.33203125" customWidth="1"/>
  </cols>
  <sheetData>
    <row r="1" spans="1:2" ht="59.1" customHeight="1" x14ac:dyDescent="1">
      <c r="A1" s="1" t="s">
        <v>0</v>
      </c>
    </row>
    <row r="2" spans="1:2" ht="16.649999999999999" customHeight="1" x14ac:dyDescent="0.25"/>
    <row r="3" spans="1:2" ht="16.649999999999999" customHeight="1" x14ac:dyDescent="0.25">
      <c r="A3" s="2" t="s">
        <v>1</v>
      </c>
      <c r="B3" s="4"/>
    </row>
    <row r="4" spans="1:2" ht="15.75" customHeight="1" x14ac:dyDescent="0.25">
      <c r="A4" s="2" t="s">
        <v>2</v>
      </c>
      <c r="B4" s="4"/>
    </row>
    <row r="5" spans="1:2" ht="17.399999999999999" customHeight="1" x14ac:dyDescent="0.25">
      <c r="A5" s="2" t="s">
        <v>3</v>
      </c>
      <c r="B5" s="4"/>
    </row>
    <row r="6" spans="1:2" ht="16.649999999999999" customHeight="1" x14ac:dyDescent="0.25">
      <c r="A6" s="2" t="s">
        <v>4</v>
      </c>
      <c r="B6" s="4"/>
    </row>
    <row r="7" spans="1:2" ht="16.649999999999999" customHeight="1" x14ac:dyDescent="0.25">
      <c r="A7" s="2" t="s">
        <v>5</v>
      </c>
      <c r="B7" s="4"/>
    </row>
    <row r="8" spans="1:2" ht="16.649999999999999" customHeight="1" x14ac:dyDescent="0.25">
      <c r="A8" s="2" t="s">
        <v>6</v>
      </c>
      <c r="B8" s="4"/>
    </row>
    <row r="9" spans="1:2" ht="16.649999999999999" customHeight="1" x14ac:dyDescent="0.25">
      <c r="A9" s="5"/>
      <c r="B9" s="4"/>
    </row>
    <row r="10" spans="1:2" ht="16.649999999999999" customHeight="1" x14ac:dyDescent="0.25">
      <c r="A10" s="3" t="s">
        <v>7</v>
      </c>
      <c r="B10" s="6"/>
    </row>
    <row r="11" spans="1:2" ht="16.649999999999999" customHeight="1" x14ac:dyDescent="0.25">
      <c r="A11" s="3" t="s">
        <v>8</v>
      </c>
      <c r="B11" s="6"/>
    </row>
    <row r="12" spans="1:2" ht="16.649999999999999" customHeight="1" x14ac:dyDescent="0.25">
      <c r="A12" s="3" t="s">
        <v>9</v>
      </c>
      <c r="B12" s="6"/>
    </row>
    <row r="13" spans="1:2" ht="14.1" customHeight="1" x14ac:dyDescent="0.25">
      <c r="A13" s="3" t="s">
        <v>10</v>
      </c>
      <c r="B13" s="6"/>
    </row>
    <row r="14" spans="1:2" ht="15" customHeight="1" x14ac:dyDescent="0.25"/>
    <row r="15" spans="1:2" ht="15" customHeight="1" x14ac:dyDescent="0.25"/>
    <row r="16" spans="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
  <sheetViews>
    <sheetView showRuler="0" workbookViewId="0"/>
  </sheetViews>
  <sheetFormatPr baseColWidth="10" defaultColWidth="13.6640625" defaultRowHeight="13.2" x14ac:dyDescent="0.25"/>
  <cols>
    <col min="1" max="13" width="13" customWidth="1"/>
  </cols>
  <sheetData>
    <row r="1" spans="1:13" ht="17.399999999999999" customHeight="1" x14ac:dyDescent="0.3">
      <c r="A1" s="7"/>
      <c r="B1" s="7"/>
      <c r="C1" s="7"/>
      <c r="D1" s="7"/>
      <c r="E1" s="7"/>
      <c r="F1" s="7"/>
      <c r="G1" s="7"/>
      <c r="H1" s="7"/>
      <c r="I1" s="7"/>
      <c r="J1" s="7"/>
      <c r="K1" s="7"/>
      <c r="L1" s="7"/>
      <c r="M1" s="7"/>
    </row>
    <row r="2" spans="1:13" ht="17.399999999999999" customHeight="1" x14ac:dyDescent="0.3">
      <c r="A2" s="7"/>
      <c r="B2" s="607" t="s">
        <v>11</v>
      </c>
      <c r="C2" s="607"/>
      <c r="D2" s="607"/>
      <c r="E2" s="607"/>
      <c r="F2" s="607"/>
      <c r="G2" s="607"/>
      <c r="H2" s="607"/>
      <c r="I2" s="607"/>
      <c r="J2" s="607"/>
      <c r="K2" s="607"/>
      <c r="L2" s="607"/>
      <c r="M2" s="607"/>
    </row>
    <row r="3" spans="1:13" ht="17.399999999999999" customHeight="1" x14ac:dyDescent="0.3">
      <c r="A3" s="7"/>
      <c r="B3" s="607"/>
      <c r="C3" s="607"/>
      <c r="D3" s="607"/>
      <c r="E3" s="607"/>
      <c r="F3" s="607"/>
      <c r="G3" s="607"/>
      <c r="H3" s="607"/>
      <c r="I3" s="607"/>
      <c r="J3" s="607"/>
      <c r="K3" s="607"/>
      <c r="L3" s="607"/>
      <c r="M3" s="607"/>
    </row>
    <row r="4" spans="1:13" ht="17.399999999999999" customHeight="1" x14ac:dyDescent="0.3">
      <c r="A4" s="7"/>
      <c r="B4" s="607"/>
      <c r="C4" s="607"/>
      <c r="D4" s="607"/>
      <c r="E4" s="607"/>
      <c r="F4" s="607"/>
      <c r="G4" s="607"/>
      <c r="H4" s="607"/>
      <c r="I4" s="607"/>
      <c r="J4" s="607"/>
      <c r="K4" s="607"/>
      <c r="L4" s="607"/>
      <c r="M4" s="607"/>
    </row>
    <row r="5" spans="1:13" ht="17.399999999999999" customHeight="1" x14ac:dyDescent="0.3">
      <c r="A5" s="7"/>
      <c r="B5" s="607"/>
      <c r="C5" s="607"/>
      <c r="D5" s="607"/>
      <c r="E5" s="607"/>
      <c r="F5" s="607"/>
      <c r="G5" s="607"/>
      <c r="H5" s="607"/>
      <c r="I5" s="607"/>
      <c r="J5" s="607"/>
      <c r="K5" s="607"/>
      <c r="L5" s="607"/>
      <c r="M5" s="607"/>
    </row>
    <row r="6" spans="1:13" ht="17.399999999999999" customHeight="1" x14ac:dyDescent="0.3">
      <c r="A6" s="7"/>
      <c r="B6" s="607"/>
      <c r="C6" s="607"/>
      <c r="D6" s="607"/>
      <c r="E6" s="607"/>
      <c r="F6" s="607"/>
      <c r="G6" s="607"/>
      <c r="H6" s="607"/>
      <c r="I6" s="607"/>
      <c r="J6" s="607"/>
      <c r="K6" s="607"/>
      <c r="L6" s="607"/>
      <c r="M6" s="607"/>
    </row>
    <row r="7" spans="1:13" ht="17.399999999999999" customHeight="1" x14ac:dyDescent="0.3">
      <c r="A7" s="7"/>
      <c r="B7" s="607"/>
      <c r="C7" s="607"/>
      <c r="D7" s="607"/>
      <c r="E7" s="607"/>
      <c r="F7" s="607"/>
      <c r="G7" s="607"/>
      <c r="H7" s="607"/>
      <c r="I7" s="607"/>
      <c r="J7" s="607"/>
      <c r="K7" s="607"/>
      <c r="L7" s="607"/>
      <c r="M7" s="607"/>
    </row>
    <row r="8" spans="1:13" ht="17.399999999999999" customHeight="1" x14ac:dyDescent="0.3">
      <c r="A8" s="7"/>
      <c r="B8" s="607"/>
      <c r="C8" s="607"/>
      <c r="D8" s="607"/>
      <c r="E8" s="607"/>
      <c r="F8" s="607"/>
      <c r="G8" s="607"/>
      <c r="H8" s="607"/>
      <c r="I8" s="607"/>
      <c r="J8" s="607"/>
      <c r="K8" s="607"/>
      <c r="L8" s="607"/>
      <c r="M8" s="607"/>
    </row>
    <row r="9" spans="1:13" ht="17.399999999999999" customHeight="1" x14ac:dyDescent="0.3">
      <c r="A9" s="7"/>
      <c r="B9" s="607"/>
      <c r="C9" s="607"/>
      <c r="D9" s="607"/>
      <c r="E9" s="607"/>
      <c r="F9" s="607"/>
      <c r="G9" s="607"/>
      <c r="H9" s="607"/>
      <c r="I9" s="607"/>
      <c r="J9" s="607"/>
      <c r="K9" s="607"/>
      <c r="L9" s="607"/>
      <c r="M9" s="607"/>
    </row>
    <row r="10" spans="1:13" ht="17.399999999999999" customHeight="1" x14ac:dyDescent="0.3">
      <c r="A10" s="7"/>
      <c r="B10" s="607"/>
      <c r="C10" s="607"/>
      <c r="D10" s="607"/>
      <c r="E10" s="607"/>
      <c r="F10" s="607"/>
      <c r="G10" s="607"/>
      <c r="H10" s="607"/>
      <c r="I10" s="607"/>
      <c r="J10" s="607"/>
      <c r="K10" s="607"/>
      <c r="L10" s="607"/>
      <c r="M10" s="607"/>
    </row>
    <row r="11" spans="1:13" ht="17.399999999999999" customHeight="1" x14ac:dyDescent="0.3">
      <c r="A11" s="7"/>
      <c r="B11" s="607"/>
      <c r="C11" s="607"/>
      <c r="D11" s="607"/>
      <c r="E11" s="607"/>
      <c r="F11" s="607"/>
      <c r="G11" s="607"/>
      <c r="H11" s="607"/>
      <c r="I11" s="607"/>
      <c r="J11" s="607"/>
      <c r="K11" s="607"/>
      <c r="L11" s="607"/>
      <c r="M11" s="607"/>
    </row>
    <row r="12" spans="1:13" ht="17.399999999999999" customHeight="1" x14ac:dyDescent="0.3">
      <c r="A12" s="7"/>
      <c r="B12" s="607"/>
      <c r="C12" s="607"/>
      <c r="D12" s="607"/>
      <c r="E12" s="607"/>
      <c r="F12" s="607"/>
      <c r="G12" s="607"/>
      <c r="H12" s="607"/>
      <c r="I12" s="607"/>
      <c r="J12" s="607"/>
      <c r="K12" s="607"/>
      <c r="L12" s="607"/>
      <c r="M12" s="607"/>
    </row>
    <row r="13" spans="1:13" ht="17.399999999999999" customHeight="1" x14ac:dyDescent="0.3">
      <c r="A13" s="7"/>
      <c r="B13" s="607"/>
      <c r="C13" s="607"/>
      <c r="D13" s="607"/>
      <c r="E13" s="607"/>
      <c r="F13" s="607"/>
      <c r="G13" s="607"/>
      <c r="H13" s="607"/>
      <c r="I13" s="607"/>
      <c r="J13" s="607"/>
      <c r="K13" s="607"/>
      <c r="L13" s="607"/>
      <c r="M13" s="607"/>
    </row>
    <row r="14" spans="1:13" ht="17.399999999999999" customHeight="1" x14ac:dyDescent="0.3">
      <c r="A14" s="7"/>
      <c r="B14" s="607"/>
      <c r="C14" s="607"/>
      <c r="D14" s="607"/>
      <c r="E14" s="607"/>
      <c r="F14" s="607"/>
      <c r="G14" s="607"/>
      <c r="H14" s="607"/>
      <c r="I14" s="607"/>
      <c r="J14" s="607"/>
      <c r="K14" s="607"/>
      <c r="L14" s="607"/>
      <c r="M14" s="607"/>
    </row>
    <row r="15" spans="1:13" ht="17.399999999999999" customHeight="1" x14ac:dyDescent="0.3">
      <c r="A15" s="7"/>
      <c r="B15" s="607"/>
      <c r="C15" s="607"/>
      <c r="D15" s="607"/>
      <c r="E15" s="607"/>
      <c r="F15" s="607"/>
      <c r="G15" s="607"/>
      <c r="H15" s="607"/>
      <c r="I15" s="607"/>
      <c r="J15" s="607"/>
      <c r="K15" s="607"/>
      <c r="L15" s="607"/>
      <c r="M15" s="607"/>
    </row>
    <row r="16" spans="1:13" ht="17.399999999999999" customHeight="1" x14ac:dyDescent="0.3">
      <c r="A16" s="7"/>
      <c r="B16" s="607"/>
      <c r="C16" s="607"/>
      <c r="D16" s="607"/>
      <c r="E16" s="607"/>
      <c r="F16" s="607"/>
      <c r="G16" s="607"/>
      <c r="H16" s="607"/>
      <c r="I16" s="607"/>
      <c r="J16" s="607"/>
      <c r="K16" s="607"/>
      <c r="L16" s="607"/>
      <c r="M16" s="607"/>
    </row>
    <row r="17" spans="1:13" ht="17.399999999999999" customHeight="1" x14ac:dyDescent="0.3">
      <c r="A17" s="7"/>
      <c r="B17" s="607"/>
      <c r="C17" s="607"/>
      <c r="D17" s="607"/>
      <c r="E17" s="607"/>
      <c r="F17" s="607"/>
      <c r="G17" s="607"/>
      <c r="H17" s="607"/>
      <c r="I17" s="607"/>
      <c r="J17" s="607"/>
      <c r="K17" s="607"/>
      <c r="L17" s="607"/>
      <c r="M17" s="607"/>
    </row>
    <row r="18" spans="1:13" ht="17.399999999999999" customHeight="1" x14ac:dyDescent="0.3">
      <c r="A18" s="7"/>
      <c r="B18" s="607"/>
      <c r="C18" s="607"/>
      <c r="D18" s="607"/>
      <c r="E18" s="607"/>
      <c r="F18" s="607"/>
      <c r="G18" s="607"/>
      <c r="H18" s="607"/>
      <c r="I18" s="607"/>
      <c r="J18" s="607"/>
      <c r="K18" s="607"/>
      <c r="L18" s="607"/>
      <c r="M18" s="607"/>
    </row>
    <row r="19" spans="1:13" ht="15" customHeight="1" x14ac:dyDescent="0.25"/>
    <row r="20" spans="1:13" ht="15" customHeight="1" x14ac:dyDescent="0.25"/>
    <row r="21" spans="1:13" ht="15" customHeight="1" x14ac:dyDescent="0.25"/>
    <row r="22" spans="1:13" ht="15" customHeight="1" x14ac:dyDescent="0.25"/>
    <row r="23" spans="1:13" ht="15" customHeight="1" x14ac:dyDescent="0.25"/>
    <row r="24" spans="1:13" ht="15" customHeight="1" x14ac:dyDescent="0.25"/>
    <row r="25" spans="1:13" ht="15" customHeight="1" x14ac:dyDescent="0.25"/>
    <row r="26" spans="1:13" ht="15" customHeight="1" x14ac:dyDescent="0.25"/>
    <row r="27" spans="1:13" ht="15" customHeight="1" x14ac:dyDescent="0.25"/>
    <row r="28" spans="1:13" ht="15" customHeight="1" x14ac:dyDescent="0.25"/>
    <row r="29" spans="1:13" ht="15" customHeight="1" x14ac:dyDescent="0.25"/>
    <row r="30" spans="1:13" ht="15" customHeight="1" x14ac:dyDescent="0.25"/>
    <row r="31" spans="1:13" ht="15" customHeight="1" x14ac:dyDescent="0.25"/>
    <row r="32" spans="1: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1">
    <mergeCell ref="B2:M1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N83"/>
  <sheetViews>
    <sheetView workbookViewId="0">
      <pane xSplit="1" topLeftCell="H1" activePane="topRight" state="frozen"/>
      <selection pane="topRight" activeCell="CH5" sqref="CH5"/>
    </sheetView>
  </sheetViews>
  <sheetFormatPr baseColWidth="10" defaultColWidth="13.6640625" defaultRowHeight="13.2" outlineLevelCol="1" x14ac:dyDescent="0.25"/>
  <cols>
    <col min="1" max="1" width="53.88671875" customWidth="1"/>
    <col min="2" max="2" width="9.109375" hidden="1" customWidth="1" outlineLevel="1"/>
    <col min="3" max="3" width="9.6640625" hidden="1" customWidth="1" outlineLevel="1"/>
    <col min="4" max="4" width="9.33203125" hidden="1" customWidth="1" outlineLevel="1"/>
    <col min="5" max="5" width="9.44140625" hidden="1" customWidth="1" outlineLevel="1"/>
    <col min="6" max="7" width="9.6640625" hidden="1" customWidth="1" outlineLevel="1"/>
    <col min="8" max="8" width="11" customWidth="1" collapsed="1"/>
    <col min="9" max="9" width="9.6640625" hidden="1" customWidth="1" outlineLevel="1"/>
    <col min="10" max="10" width="10.44140625" hidden="1" customWidth="1" outlineLevel="1"/>
    <col min="11" max="11" width="9.6640625" hidden="1" customWidth="1" outlineLevel="1"/>
    <col min="12" max="12" width="11.6640625" hidden="1" customWidth="1" outlineLevel="1"/>
    <col min="13" max="14" width="10.44140625" hidden="1" customWidth="1" outlineLevel="1"/>
    <col min="15" max="15" width="9.6640625" hidden="1" customWidth="1" outlineLevel="1"/>
    <col min="16" max="16" width="10.6640625" hidden="1" customWidth="1" outlineLevel="1"/>
    <col min="17" max="17" width="9.6640625" hidden="1" customWidth="1" outlineLevel="1"/>
    <col min="18" max="18" width="10.44140625" hidden="1" customWidth="1" outlineLevel="1"/>
    <col min="19" max="19" width="9.6640625" hidden="1" customWidth="1" outlineLevel="1"/>
    <col min="20" max="20" width="11" hidden="1" customWidth="1" outlineLevel="1"/>
    <col min="21" max="21" width="10.44140625" customWidth="1" collapsed="1"/>
    <col min="22" max="22" width="10.6640625" customWidth="1"/>
    <col min="23" max="23" width="9.6640625" hidden="1" customWidth="1" outlineLevel="1"/>
    <col min="24" max="24" width="11" hidden="1" customWidth="1" outlineLevel="1"/>
    <col min="25" max="25" width="9.88671875" hidden="1" customWidth="1" outlineLevel="1"/>
    <col min="26" max="26" width="10.44140625" hidden="1" customWidth="1" outlineLevel="1"/>
    <col min="27" max="28" width="9.88671875" hidden="1" customWidth="1" outlineLevel="1"/>
    <col min="29" max="29" width="9.33203125" hidden="1" customWidth="1" outlineLevel="1"/>
    <col min="30" max="30" width="11.109375" hidden="1" customWidth="1" outlineLevel="1"/>
    <col min="31" max="32" width="9.6640625" hidden="1" customWidth="1" outlineLevel="1"/>
    <col min="33" max="33" width="9.88671875" hidden="1" customWidth="1" outlineLevel="1"/>
    <col min="34" max="34" width="10.44140625" hidden="1" customWidth="1" outlineLevel="1"/>
    <col min="35" max="35" width="9.88671875" customWidth="1" collapsed="1"/>
    <col min="36" max="36" width="9.88671875" customWidth="1"/>
    <col min="37" max="37" width="9.6640625" hidden="1" customWidth="1" outlineLevel="1"/>
    <col min="38" max="38" width="10.109375" hidden="1" customWidth="1" outlineLevel="1"/>
    <col min="39" max="39" width="9.88671875" hidden="1" customWidth="1" outlineLevel="1"/>
    <col min="40" max="40" width="9.6640625" hidden="1" customWidth="1" outlineLevel="1"/>
    <col min="41" max="41" width="9.44140625" hidden="1" customWidth="1" outlineLevel="1"/>
    <col min="42" max="43" width="9.88671875" hidden="1" customWidth="1" outlineLevel="1"/>
    <col min="44" max="44" width="10.44140625" hidden="1" customWidth="1" outlineLevel="1"/>
    <col min="45" max="45" width="10.109375" hidden="1" customWidth="1" outlineLevel="1"/>
    <col min="46" max="46" width="9.88671875" hidden="1" customWidth="1" outlineLevel="1"/>
    <col min="47" max="47" width="9.6640625" hidden="1" customWidth="1" outlineLevel="1"/>
    <col min="48" max="48" width="11" hidden="1" customWidth="1" outlineLevel="1"/>
    <col min="49" max="49" width="9.33203125" customWidth="1" collapsed="1"/>
    <col min="50" max="50" width="10.109375" customWidth="1"/>
    <col min="51" max="52" width="9.88671875" hidden="1" customWidth="1" outlineLevel="1"/>
    <col min="53" max="54" width="10.109375" hidden="1" customWidth="1" outlineLevel="1"/>
    <col min="55" max="55" width="9.6640625" hidden="1" customWidth="1" outlineLevel="1"/>
    <col min="56" max="56" width="10.109375" hidden="1" customWidth="1" outlineLevel="1"/>
    <col min="57" max="57" width="9.44140625" hidden="1" customWidth="1" outlineLevel="1"/>
    <col min="58" max="58" width="10.109375" hidden="1" customWidth="1" outlineLevel="1"/>
    <col min="59" max="59" width="9.6640625" hidden="1" customWidth="1" outlineLevel="1"/>
    <col min="60" max="62" width="10.109375" hidden="1" customWidth="1" outlineLevel="1"/>
    <col min="63" max="63" width="10.109375" customWidth="1" collapsed="1"/>
    <col min="64" max="64" width="10.109375" customWidth="1"/>
    <col min="65" max="75" width="10.109375" hidden="1" customWidth="1" outlineLevel="1"/>
    <col min="76" max="76" width="14.88671875" hidden="1" customWidth="1" outlineLevel="1"/>
    <col min="77" max="77" width="10.109375" customWidth="1" collapsed="1"/>
    <col min="78" max="80" width="10.109375" customWidth="1"/>
  </cols>
  <sheetData>
    <row r="1" spans="1:92" ht="14.1" customHeight="1" x14ac:dyDescent="0.3">
      <c r="A1" s="278"/>
      <c r="B1" s="613">
        <v>2020</v>
      </c>
      <c r="C1" s="614"/>
      <c r="D1" s="614"/>
      <c r="E1" s="614"/>
      <c r="F1" s="614"/>
      <c r="G1" s="614"/>
      <c r="H1" s="615"/>
      <c r="I1" s="616">
        <v>2021</v>
      </c>
      <c r="J1" s="617"/>
      <c r="K1" s="617"/>
      <c r="L1" s="617"/>
      <c r="M1" s="617"/>
      <c r="N1" s="617"/>
      <c r="O1" s="617"/>
      <c r="P1" s="617"/>
      <c r="Q1" s="617"/>
      <c r="R1" s="617"/>
      <c r="S1" s="617"/>
      <c r="T1" s="617"/>
      <c r="U1" s="617"/>
      <c r="V1" s="618"/>
      <c r="W1" s="619">
        <v>2022</v>
      </c>
      <c r="X1" s="620"/>
      <c r="Y1" s="620"/>
      <c r="Z1" s="620"/>
      <c r="AA1" s="620"/>
      <c r="AB1" s="620"/>
      <c r="AC1" s="620"/>
      <c r="AD1" s="620"/>
      <c r="AE1" s="620"/>
      <c r="AF1" s="620"/>
      <c r="AG1" s="620"/>
      <c r="AH1" s="620"/>
      <c r="AI1" s="620"/>
      <c r="AJ1" s="621"/>
      <c r="AK1" s="622">
        <v>2023</v>
      </c>
      <c r="AL1" s="623"/>
      <c r="AM1" s="623"/>
      <c r="AN1" s="623"/>
      <c r="AO1" s="623"/>
      <c r="AP1" s="623"/>
      <c r="AQ1" s="623"/>
      <c r="AR1" s="623"/>
      <c r="AS1" s="623"/>
      <c r="AT1" s="623"/>
      <c r="AU1" s="623"/>
      <c r="AV1" s="623"/>
      <c r="AW1" s="623"/>
      <c r="AX1" s="624"/>
      <c r="AY1" s="622">
        <v>2024</v>
      </c>
      <c r="AZ1" s="623"/>
      <c r="BA1" s="623"/>
      <c r="BB1" s="623"/>
      <c r="BC1" s="623"/>
      <c r="BD1" s="623"/>
      <c r="BE1" s="623"/>
      <c r="BF1" s="623"/>
      <c r="BG1" s="623"/>
      <c r="BH1" s="623"/>
      <c r="BI1" s="623"/>
      <c r="BJ1" s="623"/>
      <c r="BK1" s="623"/>
      <c r="BL1" s="625"/>
      <c r="BM1" s="608">
        <v>2025</v>
      </c>
      <c r="BN1" s="609"/>
      <c r="BO1" s="609"/>
      <c r="BP1" s="609"/>
      <c r="BQ1" s="609"/>
      <c r="BR1" s="609"/>
      <c r="BS1" s="609"/>
      <c r="BT1" s="609"/>
      <c r="BU1" s="609"/>
      <c r="BV1" s="609"/>
      <c r="BW1" s="609"/>
      <c r="BX1" s="609"/>
      <c r="BY1" s="609"/>
      <c r="BZ1" s="610"/>
      <c r="CA1" s="611">
        <v>2026</v>
      </c>
      <c r="CB1" s="612"/>
      <c r="CC1" s="612"/>
      <c r="CD1" s="612"/>
      <c r="CE1" s="612"/>
      <c r="CF1" s="612"/>
      <c r="CG1" s="8"/>
      <c r="CH1" s="8"/>
      <c r="CN1" s="8"/>
    </row>
    <row r="2" spans="1:92" ht="50.1" customHeight="1" x14ac:dyDescent="0.3">
      <c r="A2" s="279"/>
      <c r="B2" s="9" t="s">
        <v>12</v>
      </c>
      <c r="C2" s="9" t="s">
        <v>13</v>
      </c>
      <c r="D2" s="9" t="s">
        <v>14</v>
      </c>
      <c r="E2" s="9" t="s">
        <v>15</v>
      </c>
      <c r="F2" s="9" t="s">
        <v>16</v>
      </c>
      <c r="G2" s="10" t="s">
        <v>17</v>
      </c>
      <c r="H2" s="11" t="s">
        <v>18</v>
      </c>
      <c r="I2" s="12" t="s">
        <v>19</v>
      </c>
      <c r="J2" s="9" t="s">
        <v>20</v>
      </c>
      <c r="K2" s="9" t="s">
        <v>21</v>
      </c>
      <c r="L2" s="9" t="s">
        <v>22</v>
      </c>
      <c r="M2" s="9" t="s">
        <v>23</v>
      </c>
      <c r="N2" s="9" t="s">
        <v>24</v>
      </c>
      <c r="O2" s="9" t="s">
        <v>25</v>
      </c>
      <c r="P2" s="9" t="s">
        <v>26</v>
      </c>
      <c r="Q2" s="9" t="s">
        <v>27</v>
      </c>
      <c r="R2" s="9" t="s">
        <v>28</v>
      </c>
      <c r="S2" s="9" t="s">
        <v>29</v>
      </c>
      <c r="T2" s="10" t="s">
        <v>30</v>
      </c>
      <c r="U2" s="13" t="s">
        <v>31</v>
      </c>
      <c r="V2" s="13" t="s">
        <v>32</v>
      </c>
      <c r="W2" s="14" t="s">
        <v>33</v>
      </c>
      <c r="X2" s="15" t="s">
        <v>20</v>
      </c>
      <c r="Y2" s="15" t="s">
        <v>34</v>
      </c>
      <c r="Z2" s="15" t="s">
        <v>22</v>
      </c>
      <c r="AA2" s="15" t="s">
        <v>35</v>
      </c>
      <c r="AB2" s="15" t="s">
        <v>24</v>
      </c>
      <c r="AC2" s="15" t="s">
        <v>36</v>
      </c>
      <c r="AD2" s="15" t="s">
        <v>26</v>
      </c>
      <c r="AE2" s="15" t="s">
        <v>37</v>
      </c>
      <c r="AF2" s="15" t="s">
        <v>28</v>
      </c>
      <c r="AG2" s="15" t="s">
        <v>38</v>
      </c>
      <c r="AH2" s="16" t="s">
        <v>30</v>
      </c>
      <c r="AI2" s="13" t="s">
        <v>39</v>
      </c>
      <c r="AJ2" s="13" t="s">
        <v>32</v>
      </c>
      <c r="AK2" s="12" t="s">
        <v>40</v>
      </c>
      <c r="AL2" s="15" t="s">
        <v>20</v>
      </c>
      <c r="AM2" s="15" t="s">
        <v>41</v>
      </c>
      <c r="AN2" s="15" t="s">
        <v>22</v>
      </c>
      <c r="AO2" s="15" t="s">
        <v>42</v>
      </c>
      <c r="AP2" s="15" t="s">
        <v>24</v>
      </c>
      <c r="AQ2" s="15" t="s">
        <v>43</v>
      </c>
      <c r="AR2" s="15" t="s">
        <v>26</v>
      </c>
      <c r="AS2" s="15" t="s">
        <v>44</v>
      </c>
      <c r="AT2" s="15" t="s">
        <v>28</v>
      </c>
      <c r="AU2" s="15" t="s">
        <v>45</v>
      </c>
      <c r="AV2" s="16" t="s">
        <v>30</v>
      </c>
      <c r="AW2" s="13" t="s">
        <v>46</v>
      </c>
      <c r="AX2" s="13" t="s">
        <v>32</v>
      </c>
      <c r="AY2" s="12" t="s">
        <v>47</v>
      </c>
      <c r="AZ2" s="15" t="s">
        <v>20</v>
      </c>
      <c r="BA2" s="15" t="s">
        <v>48</v>
      </c>
      <c r="BB2" s="15" t="s">
        <v>22</v>
      </c>
      <c r="BC2" s="15" t="s">
        <v>49</v>
      </c>
      <c r="BD2" s="15" t="s">
        <v>24</v>
      </c>
      <c r="BE2" s="15" t="s">
        <v>50</v>
      </c>
      <c r="BF2" s="15" t="s">
        <v>26</v>
      </c>
      <c r="BG2" s="15" t="s">
        <v>51</v>
      </c>
      <c r="BH2" s="15" t="s">
        <v>28</v>
      </c>
      <c r="BI2" s="15" t="s">
        <v>52</v>
      </c>
      <c r="BJ2" s="16" t="s">
        <v>30</v>
      </c>
      <c r="BK2" s="13" t="s">
        <v>53</v>
      </c>
      <c r="BL2" s="13" t="s">
        <v>32</v>
      </c>
      <c r="BM2" s="17" t="s">
        <v>54</v>
      </c>
      <c r="BN2" s="18" t="s">
        <v>20</v>
      </c>
      <c r="BO2" s="18" t="s">
        <v>55</v>
      </c>
      <c r="BP2" s="18" t="s">
        <v>22</v>
      </c>
      <c r="BQ2" s="18" t="s">
        <v>56</v>
      </c>
      <c r="BR2" s="18" t="s">
        <v>24</v>
      </c>
      <c r="BS2" s="18" t="s">
        <v>57</v>
      </c>
      <c r="BT2" s="18" t="s">
        <v>26</v>
      </c>
      <c r="BU2" s="18" t="s">
        <v>58</v>
      </c>
      <c r="BV2" s="18" t="s">
        <v>28</v>
      </c>
      <c r="BW2" s="18" t="s">
        <v>59</v>
      </c>
      <c r="BX2" s="19" t="s">
        <v>30</v>
      </c>
      <c r="BY2" s="20" t="s">
        <v>60</v>
      </c>
      <c r="BZ2" s="20" t="s">
        <v>32</v>
      </c>
      <c r="CA2" s="17" t="s">
        <v>61</v>
      </c>
      <c r="CB2" s="18" t="s">
        <v>20</v>
      </c>
      <c r="CC2" s="18" t="s">
        <v>62</v>
      </c>
      <c r="CD2" s="18" t="s">
        <v>22</v>
      </c>
      <c r="CE2" s="18" t="s">
        <v>63</v>
      </c>
      <c r="CF2" s="19" t="s">
        <v>64</v>
      </c>
      <c r="CG2" s="21"/>
      <c r="CH2" s="8"/>
      <c r="CI2" s="8"/>
      <c r="CJ2" s="8"/>
      <c r="CK2" s="8"/>
      <c r="CL2" s="8"/>
      <c r="CM2" s="8"/>
      <c r="CN2" s="8"/>
    </row>
    <row r="3" spans="1:92" ht="13.35" customHeight="1" x14ac:dyDescent="0.25">
      <c r="A3" s="22" t="s">
        <v>65</v>
      </c>
      <c r="B3" s="280"/>
      <c r="C3" s="280"/>
      <c r="D3" s="280"/>
      <c r="E3" s="280"/>
      <c r="F3" s="280"/>
      <c r="G3" s="281"/>
      <c r="H3" s="282"/>
      <c r="I3" s="283"/>
      <c r="J3" s="284"/>
      <c r="K3" s="284"/>
      <c r="L3" s="284"/>
      <c r="M3" s="284"/>
      <c r="N3" s="284"/>
      <c r="O3" s="284"/>
      <c r="P3" s="284"/>
      <c r="Q3" s="284"/>
      <c r="R3" s="284"/>
      <c r="S3" s="284"/>
      <c r="T3" s="285"/>
      <c r="U3" s="286"/>
      <c r="V3" s="286"/>
      <c r="W3" s="283"/>
      <c r="X3" s="284"/>
      <c r="Y3" s="284"/>
      <c r="Z3" s="284"/>
      <c r="AA3" s="284"/>
      <c r="AB3" s="284"/>
      <c r="AC3" s="284"/>
      <c r="AD3" s="284"/>
      <c r="AE3" s="284"/>
      <c r="AF3" s="284"/>
      <c r="AG3" s="284"/>
      <c r="AH3" s="285"/>
      <c r="AI3" s="286"/>
      <c r="AJ3" s="286"/>
      <c r="AK3" s="283"/>
      <c r="AL3" s="284"/>
      <c r="AM3" s="287"/>
      <c r="AN3" s="284"/>
      <c r="AO3" s="287"/>
      <c r="AP3" s="284"/>
      <c r="AQ3" s="287"/>
      <c r="AR3" s="284"/>
      <c r="AS3" s="287"/>
      <c r="AT3" s="284"/>
      <c r="AU3" s="287"/>
      <c r="AV3" s="285"/>
      <c r="AW3" s="286"/>
      <c r="AX3" s="286"/>
      <c r="AY3" s="283"/>
      <c r="AZ3" s="284"/>
      <c r="BA3" s="287"/>
      <c r="BB3" s="284"/>
      <c r="BC3" s="287"/>
      <c r="BD3" s="284"/>
      <c r="BE3" s="287"/>
      <c r="BF3" s="284"/>
      <c r="BG3" s="287"/>
      <c r="BH3" s="284"/>
      <c r="BI3" s="287"/>
      <c r="BJ3" s="285"/>
      <c r="BK3" s="286"/>
      <c r="BL3" s="286"/>
      <c r="BM3" s="283"/>
      <c r="BN3" s="284"/>
      <c r="BO3" s="287"/>
      <c r="BP3" s="284"/>
      <c r="BQ3" s="287"/>
      <c r="BR3" s="284"/>
      <c r="BS3" s="288"/>
      <c r="BT3" s="288"/>
      <c r="BU3" s="288"/>
      <c r="BV3" s="288"/>
      <c r="BW3" s="287"/>
      <c r="BX3" s="285"/>
      <c r="BY3" s="286"/>
      <c r="BZ3" s="286"/>
      <c r="CA3" s="283"/>
      <c r="CB3" s="289"/>
      <c r="CC3" s="290"/>
      <c r="CD3" s="290"/>
      <c r="CE3" s="290"/>
      <c r="CF3" s="290"/>
    </row>
    <row r="4" spans="1:92" ht="13.35" customHeight="1" x14ac:dyDescent="0.25">
      <c r="A4" s="23" t="s">
        <v>66</v>
      </c>
      <c r="B4" s="24">
        <v>89108000</v>
      </c>
      <c r="C4" s="24">
        <v>83874000</v>
      </c>
      <c r="D4" s="24">
        <v>172983000</v>
      </c>
      <c r="E4" s="24">
        <v>89641000</v>
      </c>
      <c r="F4" s="24">
        <v>262623000</v>
      </c>
      <c r="G4" s="25">
        <v>91197000</v>
      </c>
      <c r="H4" s="26">
        <v>353820000</v>
      </c>
      <c r="I4" s="27">
        <v>93765000</v>
      </c>
      <c r="J4" s="28">
        <v>5.1999999999999998E-2</v>
      </c>
      <c r="K4" s="24">
        <v>95911000</v>
      </c>
      <c r="L4" s="28">
        <v>0.14399999999999999</v>
      </c>
      <c r="M4" s="24">
        <v>189675000</v>
      </c>
      <c r="N4" s="28">
        <v>9.6000000000000002E-2</v>
      </c>
      <c r="O4" s="24">
        <v>97506000</v>
      </c>
      <c r="P4" s="28">
        <v>8.7999999999999995E-2</v>
      </c>
      <c r="Q4" s="24">
        <v>287181000</v>
      </c>
      <c r="R4" s="28">
        <v>9.4E-2</v>
      </c>
      <c r="S4" s="24">
        <v>101860000</v>
      </c>
      <c r="T4" s="29">
        <v>0.11700000000000001</v>
      </c>
      <c r="U4" s="26">
        <v>389041000</v>
      </c>
      <c r="V4" s="30">
        <v>0.1</v>
      </c>
      <c r="W4" s="27">
        <v>107886000</v>
      </c>
      <c r="X4" s="31">
        <v>0.151</v>
      </c>
      <c r="Y4" s="24">
        <v>109692000</v>
      </c>
      <c r="Z4" s="28">
        <v>0.14399999999999999</v>
      </c>
      <c r="AA4" s="24">
        <v>217578000</v>
      </c>
      <c r="AB4" s="28">
        <v>0.14699999999999999</v>
      </c>
      <c r="AC4" s="24">
        <v>114737000</v>
      </c>
      <c r="AD4" s="31">
        <v>0.17699999999999999</v>
      </c>
      <c r="AE4" s="24">
        <v>332315000</v>
      </c>
      <c r="AF4" s="31">
        <v>0.157</v>
      </c>
      <c r="AG4" s="24">
        <v>115223000</v>
      </c>
      <c r="AH4" s="32">
        <v>0.13100000000000001</v>
      </c>
      <c r="AI4" s="26">
        <v>447539000</v>
      </c>
      <c r="AJ4" s="33">
        <v>0.15</v>
      </c>
      <c r="AK4" s="27">
        <v>121864000</v>
      </c>
      <c r="AL4" s="28">
        <v>0.13</v>
      </c>
      <c r="AM4" s="24">
        <v>121964000</v>
      </c>
      <c r="AN4" s="31">
        <v>0.112</v>
      </c>
      <c r="AO4" s="24">
        <v>243828000</v>
      </c>
      <c r="AP4" s="31">
        <v>0.121</v>
      </c>
      <c r="AQ4" s="24">
        <v>132777000</v>
      </c>
      <c r="AR4" s="31">
        <v>0.157</v>
      </c>
      <c r="AS4" s="24">
        <v>376606000</v>
      </c>
      <c r="AT4" s="28">
        <v>0.13300000000000001</v>
      </c>
      <c r="AU4" s="24">
        <v>132508000</v>
      </c>
      <c r="AV4" s="32">
        <v>0.15</v>
      </c>
      <c r="AW4" s="26">
        <v>509114000</v>
      </c>
      <c r="AX4" s="33">
        <v>0.13800000000000001</v>
      </c>
      <c r="AY4" s="27">
        <v>136077000</v>
      </c>
      <c r="AZ4" s="28">
        <v>0.11700000000000001</v>
      </c>
      <c r="BA4" s="24">
        <v>139520000</v>
      </c>
      <c r="BB4" s="31">
        <v>0.14399999999999999</v>
      </c>
      <c r="BC4" s="24">
        <v>275596000</v>
      </c>
      <c r="BD4" s="31">
        <v>0.13</v>
      </c>
      <c r="BE4" s="24">
        <v>144047030.91</v>
      </c>
      <c r="BF4" s="31">
        <v>8.4875834395635397E-2</v>
      </c>
      <c r="BG4" s="24">
        <v>419643290.75999999</v>
      </c>
      <c r="BH4" s="28">
        <v>0.114277161383131</v>
      </c>
      <c r="BI4" s="24">
        <v>146696242.24000001</v>
      </c>
      <c r="BJ4" s="32">
        <v>0.107070924267162</v>
      </c>
      <c r="BK4" s="26">
        <v>566339533</v>
      </c>
      <c r="BL4" s="33">
        <v>0.112401576128733</v>
      </c>
      <c r="BM4" s="27">
        <v>157601406.19999999</v>
      </c>
      <c r="BN4" s="28">
        <v>0.15818114726273899</v>
      </c>
      <c r="BO4" s="24">
        <v>160594215.30000001</v>
      </c>
      <c r="BP4" s="31">
        <v>0.15105117543801</v>
      </c>
      <c r="BQ4" s="24">
        <v>318195621.5</v>
      </c>
      <c r="BR4" s="31">
        <v>0.15457162471357799</v>
      </c>
      <c r="BS4" s="24">
        <v>165641420.88</v>
      </c>
      <c r="BT4" s="31">
        <v>0.149912079642184</v>
      </c>
      <c r="BU4" s="24">
        <v>483837042.38</v>
      </c>
      <c r="BV4" s="31">
        <v>0.15297218621973199</v>
      </c>
      <c r="BW4" s="24">
        <v>165723720.72999999</v>
      </c>
      <c r="BX4" s="32">
        <v>0.129706652327674</v>
      </c>
      <c r="BY4" s="26">
        <v>649560763.11000001</v>
      </c>
      <c r="BZ4" s="33">
        <v>0.146945825358796</v>
      </c>
      <c r="CA4" s="34">
        <v>179550382.33000001</v>
      </c>
      <c r="CB4" s="35">
        <v>0.13926891046991199</v>
      </c>
      <c r="CC4" s="36">
        <v>192687538.46000001</v>
      </c>
      <c r="CD4" s="37">
        <v>0.199841090789277</v>
      </c>
      <c r="CE4" s="36">
        <v>372237920.79000002</v>
      </c>
      <c r="CF4" s="37">
        <v>0.16983985837152701</v>
      </c>
    </row>
    <row r="5" spans="1:92" ht="13.35" customHeight="1" x14ac:dyDescent="0.25">
      <c r="A5" s="38" t="s">
        <v>67</v>
      </c>
      <c r="B5" s="39">
        <v>5383000</v>
      </c>
      <c r="C5" s="39">
        <v>5443000</v>
      </c>
      <c r="D5" s="39">
        <v>10826000</v>
      </c>
      <c r="E5" s="39">
        <v>5319000</v>
      </c>
      <c r="F5" s="39">
        <v>16144000</v>
      </c>
      <c r="G5" s="40">
        <v>5805000</v>
      </c>
      <c r="H5" s="41">
        <v>21950000</v>
      </c>
      <c r="I5" s="42">
        <v>5604000</v>
      </c>
      <c r="J5" s="43">
        <v>4.1000000000000002E-2</v>
      </c>
      <c r="K5" s="39">
        <v>6721000</v>
      </c>
      <c r="L5" s="43">
        <v>0.23499999999999999</v>
      </c>
      <c r="M5" s="39">
        <v>12325000</v>
      </c>
      <c r="N5" s="43">
        <v>0.13800000000000001</v>
      </c>
      <c r="O5" s="39">
        <v>7200000</v>
      </c>
      <c r="P5" s="43">
        <v>0.35399999999999998</v>
      </c>
      <c r="Q5" s="39">
        <v>19524000</v>
      </c>
      <c r="R5" s="43">
        <v>0.20899999999999999</v>
      </c>
      <c r="S5" s="39">
        <v>7047000</v>
      </c>
      <c r="T5" s="44">
        <v>0.214</v>
      </c>
      <c r="U5" s="41">
        <v>26572000</v>
      </c>
      <c r="V5" s="45">
        <v>0.21099999999999999</v>
      </c>
      <c r="W5" s="42">
        <v>7280000</v>
      </c>
      <c r="X5" s="43">
        <v>0.29899999999999999</v>
      </c>
      <c r="Y5" s="39">
        <v>7216000</v>
      </c>
      <c r="Z5" s="43">
        <v>7.3999999999999996E-2</v>
      </c>
      <c r="AA5" s="39">
        <v>14497000</v>
      </c>
      <c r="AB5" s="43">
        <v>0.17599999999999999</v>
      </c>
      <c r="AC5" s="39">
        <v>7270000</v>
      </c>
      <c r="AD5" s="43">
        <v>0.01</v>
      </c>
      <c r="AE5" s="39">
        <v>21766000</v>
      </c>
      <c r="AF5" s="43">
        <v>0.115</v>
      </c>
      <c r="AG5" s="39">
        <v>6936000</v>
      </c>
      <c r="AH5" s="44">
        <v>-1.6E-2</v>
      </c>
      <c r="AI5" s="41">
        <v>28702000</v>
      </c>
      <c r="AJ5" s="45">
        <v>0.08</v>
      </c>
      <c r="AK5" s="42">
        <v>6249000</v>
      </c>
      <c r="AL5" s="43">
        <v>-0.14199999999999999</v>
      </c>
      <c r="AM5" s="39">
        <v>5924000</v>
      </c>
      <c r="AN5" s="43">
        <v>-0.17899999999999999</v>
      </c>
      <c r="AO5" s="39">
        <v>12173000</v>
      </c>
      <c r="AP5" s="43">
        <v>-0.16</v>
      </c>
      <c r="AQ5" s="24">
        <v>5299000</v>
      </c>
      <c r="AR5" s="28">
        <v>-0.27100000000000002</v>
      </c>
      <c r="AS5" s="24">
        <v>17472000</v>
      </c>
      <c r="AT5" s="28">
        <v>-0.19700000000000001</v>
      </c>
      <c r="AU5" s="24">
        <v>5289000</v>
      </c>
      <c r="AV5" s="29">
        <v>-0.23699999999999999</v>
      </c>
      <c r="AW5" s="41">
        <v>22762000</v>
      </c>
      <c r="AX5" s="30">
        <v>-0.20699999999999999</v>
      </c>
      <c r="AY5" s="42">
        <v>5323000</v>
      </c>
      <c r="AZ5" s="43">
        <v>-0.14799999999999999</v>
      </c>
      <c r="BA5" s="39">
        <v>5458000</v>
      </c>
      <c r="BB5" s="43">
        <v>-7.9000000000000001E-2</v>
      </c>
      <c r="BC5" s="39">
        <v>10781000</v>
      </c>
      <c r="BD5" s="43">
        <v>-0.114</v>
      </c>
      <c r="BE5" s="24">
        <v>5518000</v>
      </c>
      <c r="BF5" s="28">
        <v>4.1328552557086298E-2</v>
      </c>
      <c r="BG5" s="24">
        <v>16299000</v>
      </c>
      <c r="BH5" s="28">
        <v>-6.7135989010989106E-2</v>
      </c>
      <c r="BI5" s="24">
        <v>6159139.1900000004</v>
      </c>
      <c r="BJ5" s="29">
        <v>0.164501767711171</v>
      </c>
      <c r="BK5" s="41">
        <v>22457965.960000001</v>
      </c>
      <c r="BL5" s="30">
        <v>-1.3338449406900099E-2</v>
      </c>
      <c r="BM5" s="42">
        <v>5094192.6500000004</v>
      </c>
      <c r="BN5" s="43">
        <v>-4.30516742547256E-2</v>
      </c>
      <c r="BO5" s="39">
        <v>4945556.42</v>
      </c>
      <c r="BP5" s="43">
        <v>-9.3844074157357196E-2</v>
      </c>
      <c r="BQ5" s="39">
        <v>10039749.07</v>
      </c>
      <c r="BR5" s="43">
        <v>-6.8764374274469603E-2</v>
      </c>
      <c r="BS5" s="39">
        <v>4400343.25</v>
      </c>
      <c r="BT5" s="43">
        <v>-0.202507222836115</v>
      </c>
      <c r="BU5" s="39">
        <v>14440092.32</v>
      </c>
      <c r="BV5" s="43">
        <v>-0.11404099670666</v>
      </c>
      <c r="BW5" s="24">
        <v>5428109.3200000003</v>
      </c>
      <c r="BX5" s="29">
        <v>-0.11869026619611101</v>
      </c>
      <c r="BY5" s="41">
        <v>19868202</v>
      </c>
      <c r="BZ5" s="30">
        <v>-0.115316053110063</v>
      </c>
      <c r="CA5" s="46">
        <v>5769649.1500000004</v>
      </c>
      <c r="CB5" s="35">
        <v>0.13259343460440201</v>
      </c>
      <c r="CC5" s="47">
        <v>6695343.7699999996</v>
      </c>
      <c r="CD5" s="35">
        <v>0.353810006680704</v>
      </c>
      <c r="CE5" s="47">
        <v>12464992.92</v>
      </c>
      <c r="CF5" s="35">
        <v>0.241564189810971</v>
      </c>
    </row>
    <row r="6" spans="1:92" ht="13.35" customHeight="1" x14ac:dyDescent="0.25">
      <c r="A6" s="48" t="s">
        <v>68</v>
      </c>
      <c r="B6" s="49">
        <v>0.06</v>
      </c>
      <c r="C6" s="49">
        <v>6.5000000000000002E-2</v>
      </c>
      <c r="D6" s="49">
        <v>6.3E-2</v>
      </c>
      <c r="E6" s="49">
        <v>5.8999999999999997E-2</v>
      </c>
      <c r="F6" s="49">
        <v>6.0999999999999999E-2</v>
      </c>
      <c r="G6" s="50">
        <v>6.4000000000000001E-2</v>
      </c>
      <c r="H6" s="51">
        <v>6.2E-2</v>
      </c>
      <c r="I6" s="52">
        <v>0.06</v>
      </c>
      <c r="J6" s="53">
        <f>I6-B6</f>
        <v>0</v>
      </c>
      <c r="K6" s="49">
        <v>7.0000000000000007E-2</v>
      </c>
      <c r="L6" s="54">
        <f>K6-C6</f>
        <v>5.0000000000000044E-3</v>
      </c>
      <c r="M6" s="49">
        <v>6.5000000000000002E-2</v>
      </c>
      <c r="N6" s="54">
        <f>M6-D6</f>
        <v>2.0000000000000018E-3</v>
      </c>
      <c r="O6" s="49">
        <v>7.3999999999999996E-2</v>
      </c>
      <c r="P6" s="54">
        <f>O6-E6</f>
        <v>1.4999999999999999E-2</v>
      </c>
      <c r="Q6" s="49">
        <v>6.8000000000000005E-2</v>
      </c>
      <c r="R6" s="54">
        <f>Q6-F6</f>
        <v>7.0000000000000062E-3</v>
      </c>
      <c r="S6" s="49">
        <v>6.9000000000000006E-2</v>
      </c>
      <c r="T6" s="55">
        <f>S6-G6</f>
        <v>5.0000000000000044E-3</v>
      </c>
      <c r="U6" s="51">
        <v>6.8000000000000005E-2</v>
      </c>
      <c r="V6" s="51">
        <v>0.10100000000000001</v>
      </c>
      <c r="W6" s="52">
        <v>6.7000000000000004E-2</v>
      </c>
      <c r="X6" s="54">
        <f>W6-I6</f>
        <v>7.0000000000000062E-3</v>
      </c>
      <c r="Y6" s="49">
        <v>6.6000000000000003E-2</v>
      </c>
      <c r="Z6" s="54">
        <f>Y6-K6</f>
        <v>-4.0000000000000036E-3</v>
      </c>
      <c r="AA6" s="49">
        <v>6.7000000000000004E-2</v>
      </c>
      <c r="AB6" s="54">
        <f>AA6-M6</f>
        <v>2.0000000000000018E-3</v>
      </c>
      <c r="AC6" s="49">
        <v>6.3E-2</v>
      </c>
      <c r="AD6" s="54">
        <f>AC6-O6</f>
        <v>-1.0999999999999996E-2</v>
      </c>
      <c r="AE6" s="49">
        <v>6.5000000000000002E-2</v>
      </c>
      <c r="AF6" s="54">
        <f>AE6-Q6</f>
        <v>-3.0000000000000027E-3</v>
      </c>
      <c r="AG6" s="49">
        <v>0.06</v>
      </c>
      <c r="AH6" s="56">
        <v>-0.9</v>
      </c>
      <c r="AI6" s="51">
        <v>6.4000000000000001E-2</v>
      </c>
      <c r="AJ6" s="57">
        <v>-0.4</v>
      </c>
      <c r="AK6" s="52">
        <v>5.0999999999999997E-2</v>
      </c>
      <c r="AL6" s="54">
        <v>-1.6</v>
      </c>
      <c r="AM6" s="49">
        <v>4.9000000000000002E-2</v>
      </c>
      <c r="AN6" s="54">
        <v>-1.7</v>
      </c>
      <c r="AO6" s="49">
        <v>0.05</v>
      </c>
      <c r="AP6" s="54">
        <v>-1.7</v>
      </c>
      <c r="AQ6" s="49">
        <v>0.04</v>
      </c>
      <c r="AR6" s="58">
        <v>-2.2999999999999998</v>
      </c>
      <c r="AS6" s="49">
        <v>4.5999999999999999E-2</v>
      </c>
      <c r="AT6" s="58">
        <v>-1.9</v>
      </c>
      <c r="AU6" s="49">
        <v>0.04</v>
      </c>
      <c r="AV6" s="56">
        <v>-2</v>
      </c>
      <c r="AW6" s="51">
        <v>4.4999999999999998E-2</v>
      </c>
      <c r="AX6" s="59">
        <v>-1.9</v>
      </c>
      <c r="AY6" s="52">
        <v>3.9E-2</v>
      </c>
      <c r="AZ6" s="54">
        <v>-1.2</v>
      </c>
      <c r="BA6" s="49">
        <v>3.9E-2</v>
      </c>
      <c r="BB6" s="54">
        <v>-0.9</v>
      </c>
      <c r="BC6" s="49">
        <v>3.9E-2</v>
      </c>
      <c r="BD6" s="54">
        <v>-1.1000000000000001</v>
      </c>
      <c r="BE6" s="49">
        <v>3.8305001673012297E-2</v>
      </c>
      <c r="BF6" s="58">
        <v>-1.60177833366552E-3</v>
      </c>
      <c r="BG6" s="49">
        <v>3.8839717276265298E-2</v>
      </c>
      <c r="BH6" s="58">
        <v>-7.5531559146795402E-3</v>
      </c>
      <c r="BI6" s="49">
        <v>4.1985664362986501E-2</v>
      </c>
      <c r="BJ6" s="56">
        <v>0.20706470215694001</v>
      </c>
      <c r="BK6" s="51">
        <v>3.9654597024220098E-2</v>
      </c>
      <c r="BL6" s="59">
        <v>-0.50535769225357996</v>
      </c>
      <c r="BM6" s="52">
        <v>3.2323269016618701E-2</v>
      </c>
      <c r="BN6" s="54">
        <v>-0.67971304718220005</v>
      </c>
      <c r="BO6" s="49">
        <v>3.0795358417869501E-2</v>
      </c>
      <c r="BP6" s="54">
        <v>-0.83226702723484003</v>
      </c>
      <c r="BQ6" s="49">
        <v>3.1552128287220899E-2</v>
      </c>
      <c r="BR6" s="54">
        <v>-0.75670709931608005</v>
      </c>
      <c r="BS6" s="49">
        <v>2.6565476356230099E-2</v>
      </c>
      <c r="BT6" s="54">
        <v>-1.17395253167822</v>
      </c>
      <c r="BU6" s="49">
        <v>2.9844949962840799E-2</v>
      </c>
      <c r="BV6" s="54">
        <v>-0.89947673134244999</v>
      </c>
      <c r="BW6" s="49">
        <v>3.27539672419229E-2</v>
      </c>
      <c r="BX6" s="56">
        <v>-0.92316971210636001</v>
      </c>
      <c r="BY6" s="51">
        <v>3.0587133288153101E-2</v>
      </c>
      <c r="BZ6" s="59">
        <v>-0.90674637360669996</v>
      </c>
      <c r="CA6" s="60">
        <v>3.2133872816799802E-2</v>
      </c>
      <c r="CB6" s="61">
        <v>-1.8939619981889901E-2</v>
      </c>
      <c r="CC6" s="62">
        <v>3.4747155023675202E-2</v>
      </c>
      <c r="CD6" s="61">
        <v>0.39517966058057002</v>
      </c>
      <c r="CE6" s="62">
        <v>3.3486628373448797E-2</v>
      </c>
      <c r="CF6" s="61">
        <v>0.19345000862278999</v>
      </c>
    </row>
    <row r="7" spans="1:92" ht="13.35" customHeight="1" x14ac:dyDescent="0.25">
      <c r="A7" s="23" t="s">
        <v>69</v>
      </c>
      <c r="B7" s="24">
        <v>55104000</v>
      </c>
      <c r="C7" s="24">
        <v>50344000</v>
      </c>
      <c r="D7" s="24">
        <v>105448000</v>
      </c>
      <c r="E7" s="24">
        <v>52175000</v>
      </c>
      <c r="F7" s="24">
        <v>157623000</v>
      </c>
      <c r="G7" s="25">
        <v>54686000</v>
      </c>
      <c r="H7" s="26">
        <v>212309000</v>
      </c>
      <c r="I7" s="27">
        <v>55056000</v>
      </c>
      <c r="J7" s="28">
        <v>-1E-3</v>
      </c>
      <c r="K7" s="24">
        <v>55160000</v>
      </c>
      <c r="L7" s="28">
        <v>9.6000000000000002E-2</v>
      </c>
      <c r="M7" s="24">
        <v>110215000</v>
      </c>
      <c r="N7" s="28">
        <v>4.4999999999999998E-2</v>
      </c>
      <c r="O7" s="24">
        <v>54484000</v>
      </c>
      <c r="P7" s="28">
        <v>4.3999999999999997E-2</v>
      </c>
      <c r="Q7" s="24">
        <v>164700000</v>
      </c>
      <c r="R7" s="28">
        <v>4.4999999999999998E-2</v>
      </c>
      <c r="S7" s="24">
        <v>58129000</v>
      </c>
      <c r="T7" s="29">
        <v>6.3E-2</v>
      </c>
      <c r="U7" s="26">
        <v>222829000</v>
      </c>
      <c r="V7" s="30">
        <v>0.05</v>
      </c>
      <c r="W7" s="27">
        <v>58649000</v>
      </c>
      <c r="X7" s="31">
        <v>6.5000000000000002E-2</v>
      </c>
      <c r="Y7" s="24">
        <v>62048000</v>
      </c>
      <c r="Z7" s="28">
        <v>0.125</v>
      </c>
      <c r="AA7" s="24">
        <v>120698000</v>
      </c>
      <c r="AB7" s="28">
        <v>9.5000000000000001E-2</v>
      </c>
      <c r="AC7" s="24">
        <v>63921000</v>
      </c>
      <c r="AD7" s="31">
        <v>0.17299999999999999</v>
      </c>
      <c r="AE7" s="24">
        <v>184618000</v>
      </c>
      <c r="AF7" s="31">
        <v>0.121</v>
      </c>
      <c r="AG7" s="24">
        <v>66478000</v>
      </c>
      <c r="AH7" s="32">
        <v>0.14399999999999999</v>
      </c>
      <c r="AI7" s="26">
        <v>251097000</v>
      </c>
      <c r="AJ7" s="33">
        <v>0.127</v>
      </c>
      <c r="AK7" s="27">
        <v>68232000</v>
      </c>
      <c r="AL7" s="28">
        <v>0.16300000000000001</v>
      </c>
      <c r="AM7" s="24">
        <v>78244000</v>
      </c>
      <c r="AN7" s="31">
        <v>0.26100000000000001</v>
      </c>
      <c r="AO7" s="24">
        <v>146476000</v>
      </c>
      <c r="AP7" s="31">
        <v>0.214</v>
      </c>
      <c r="AQ7" s="24">
        <v>78061000</v>
      </c>
      <c r="AR7" s="31">
        <v>0.221</v>
      </c>
      <c r="AS7" s="24">
        <v>224537000</v>
      </c>
      <c r="AT7" s="28">
        <v>0.216</v>
      </c>
      <c r="AU7" s="24">
        <v>79408000</v>
      </c>
      <c r="AV7" s="32">
        <v>0.19400000000000001</v>
      </c>
      <c r="AW7" s="26">
        <v>303945000</v>
      </c>
      <c r="AX7" s="33">
        <v>0.21</v>
      </c>
      <c r="AY7" s="27">
        <v>79492000</v>
      </c>
      <c r="AZ7" s="28">
        <v>0.16500000000000001</v>
      </c>
      <c r="BA7" s="24">
        <v>86988000</v>
      </c>
      <c r="BB7" s="31">
        <v>0.112</v>
      </c>
      <c r="BC7" s="24">
        <v>166480000</v>
      </c>
      <c r="BD7" s="31">
        <v>0.13700000000000001</v>
      </c>
      <c r="BE7" s="24">
        <v>90658086.7109835</v>
      </c>
      <c r="BF7" s="31">
        <v>0.16137137385419201</v>
      </c>
      <c r="BG7" s="24">
        <v>257138099.05658099</v>
      </c>
      <c r="BH7" s="28">
        <v>0.14519285439525501</v>
      </c>
      <c r="BI7" s="24">
        <v>90971579.049999997</v>
      </c>
      <c r="BJ7" s="32">
        <v>0.14562215934395001</v>
      </c>
      <c r="BK7" s="26">
        <v>348109678.10658097</v>
      </c>
      <c r="BL7" s="33">
        <v>0.14530501369433901</v>
      </c>
      <c r="BM7" s="27">
        <v>93708837.439999998</v>
      </c>
      <c r="BN7" s="28">
        <v>0.178838788791266</v>
      </c>
      <c r="BO7" s="24">
        <v>101650749.42</v>
      </c>
      <c r="BP7" s="31">
        <v>0.16856709364824801</v>
      </c>
      <c r="BQ7" s="24">
        <v>195359586.86000001</v>
      </c>
      <c r="BR7" s="31">
        <v>0.17347172256602</v>
      </c>
      <c r="BS7" s="24">
        <v>104205366.02</v>
      </c>
      <c r="BT7" s="31">
        <v>0.14943266288207699</v>
      </c>
      <c r="BU7" s="24">
        <v>299564952.88</v>
      </c>
      <c r="BV7" s="31">
        <v>0.16499637346266399</v>
      </c>
      <c r="BW7" s="24">
        <v>106147297.52</v>
      </c>
      <c r="BX7" s="32">
        <v>0.16681823739323101</v>
      </c>
      <c r="BY7" s="26">
        <v>405712250.39999998</v>
      </c>
      <c r="BZ7" s="33">
        <v>0.16547248156594699</v>
      </c>
      <c r="CA7" s="34">
        <v>107882519.48999999</v>
      </c>
      <c r="CB7" s="37">
        <v>0.15125235182941099</v>
      </c>
      <c r="CC7" s="36">
        <v>115994436.25</v>
      </c>
      <c r="CD7" s="37">
        <v>0.14110753646030499</v>
      </c>
      <c r="CE7" s="36">
        <v>223876955.74000001</v>
      </c>
      <c r="CF7" s="37">
        <v>0.14597373662771099</v>
      </c>
    </row>
    <row r="8" spans="1:92" ht="13.35" customHeight="1" x14ac:dyDescent="0.25">
      <c r="A8" s="63" t="s">
        <v>70</v>
      </c>
      <c r="B8" s="64">
        <v>0.61799999999999999</v>
      </c>
      <c r="C8" s="64">
        <v>0.6</v>
      </c>
      <c r="D8" s="64">
        <v>0.61</v>
      </c>
      <c r="E8" s="64">
        <v>0.58199999999999996</v>
      </c>
      <c r="F8" s="64">
        <v>0.6</v>
      </c>
      <c r="G8" s="65">
        <v>0.6</v>
      </c>
      <c r="H8" s="66">
        <v>0.6</v>
      </c>
      <c r="I8" s="67">
        <v>0.58699999999999997</v>
      </c>
      <c r="J8" s="68">
        <v>-3.1</v>
      </c>
      <c r="K8" s="69">
        <v>0.57499999999999996</v>
      </c>
      <c r="L8" s="68">
        <v>-2.5</v>
      </c>
      <c r="M8" s="69">
        <v>0.58099999999999996</v>
      </c>
      <c r="N8" s="68">
        <v>-2.9</v>
      </c>
      <c r="O8" s="69">
        <v>0.55900000000000005</v>
      </c>
      <c r="P8" s="68">
        <v>-2.2999999999999998</v>
      </c>
      <c r="Q8" s="69">
        <v>0.57399999999999995</v>
      </c>
      <c r="R8" s="68">
        <v>-2.7</v>
      </c>
      <c r="S8" s="69">
        <v>0.57099999999999995</v>
      </c>
      <c r="T8" s="70">
        <v>-2.9</v>
      </c>
      <c r="U8" s="71">
        <v>0.57299999999999995</v>
      </c>
      <c r="V8" s="72">
        <v>-2.7</v>
      </c>
      <c r="W8" s="73">
        <v>0.54400000000000004</v>
      </c>
      <c r="X8" s="68">
        <v>-4.4000000000000004</v>
      </c>
      <c r="Y8" s="74">
        <v>0.56599999999999995</v>
      </c>
      <c r="Z8" s="68">
        <v>-0.9</v>
      </c>
      <c r="AA8" s="74">
        <v>0.55500000000000005</v>
      </c>
      <c r="AB8" s="68">
        <v>-2.6</v>
      </c>
      <c r="AC8" s="74">
        <v>0.55700000000000005</v>
      </c>
      <c r="AD8" s="68">
        <v>-0.2</v>
      </c>
      <c r="AE8" s="74">
        <v>0.55600000000000005</v>
      </c>
      <c r="AF8" s="68">
        <v>-1.8</v>
      </c>
      <c r="AG8" s="69">
        <v>0.57699999999999996</v>
      </c>
      <c r="AH8" s="70">
        <v>0.6</v>
      </c>
      <c r="AI8" s="75">
        <v>0.56100000000000005</v>
      </c>
      <c r="AJ8" s="72">
        <v>-1.2</v>
      </c>
      <c r="AK8" s="73">
        <v>0.56000000000000005</v>
      </c>
      <c r="AL8" s="68">
        <v>1.6</v>
      </c>
      <c r="AM8" s="76">
        <v>0.64200000000000002</v>
      </c>
      <c r="AN8" s="68">
        <v>7.6</v>
      </c>
      <c r="AO8" s="76">
        <v>0.60099999999999998</v>
      </c>
      <c r="AP8" s="68">
        <v>4.5999999999999996</v>
      </c>
      <c r="AQ8" s="76">
        <v>0.58799999999999997</v>
      </c>
      <c r="AR8" s="68">
        <v>3.1</v>
      </c>
      <c r="AS8" s="76">
        <v>0.59599999999999997</v>
      </c>
      <c r="AT8" s="68">
        <v>4.0999999999999996</v>
      </c>
      <c r="AU8" s="76">
        <v>0.59899999999999998</v>
      </c>
      <c r="AV8" s="70">
        <v>2.2000000000000002</v>
      </c>
      <c r="AW8" s="75">
        <v>0.59699999999999998</v>
      </c>
      <c r="AX8" s="72">
        <v>3.6</v>
      </c>
      <c r="AY8" s="73">
        <v>0.58399999999999996</v>
      </c>
      <c r="AZ8" s="77" t="s">
        <v>71</v>
      </c>
      <c r="BA8" s="76">
        <v>0.623</v>
      </c>
      <c r="BB8" s="68">
        <v>-1.8</v>
      </c>
      <c r="BC8" s="76">
        <v>0.60399999999999998</v>
      </c>
      <c r="BD8" s="68">
        <v>0.3</v>
      </c>
      <c r="BE8" s="76">
        <v>0.62936449393133498</v>
      </c>
      <c r="BF8" s="68">
        <v>4.1454075382938997</v>
      </c>
      <c r="BG8" s="76">
        <v>0.61275398586949303</v>
      </c>
      <c r="BH8" s="68">
        <v>1.65419422994041</v>
      </c>
      <c r="BI8" s="76">
        <v>0.62013571486832897</v>
      </c>
      <c r="BJ8" s="70">
        <v>2.0868134863148402</v>
      </c>
      <c r="BK8" s="75">
        <v>0.61466604010951298</v>
      </c>
      <c r="BL8" s="72">
        <v>1.7658724473059699</v>
      </c>
      <c r="BM8" s="73">
        <v>0.59459391701798203</v>
      </c>
      <c r="BN8" s="68">
        <v>1.0419497652766201</v>
      </c>
      <c r="BO8" s="76">
        <v>0.63296644421537895</v>
      </c>
      <c r="BP8" s="68">
        <v>0.94876781375800001</v>
      </c>
      <c r="BQ8" s="76">
        <v>0.61396063823587199</v>
      </c>
      <c r="BR8" s="68">
        <v>0.988853494895503</v>
      </c>
      <c r="BS8" s="76">
        <v>0.62910210179549397</v>
      </c>
      <c r="BT8" s="68">
        <v>-2.6239213584100501E-2</v>
      </c>
      <c r="BU8" s="76">
        <v>0.61914431232143097</v>
      </c>
      <c r="BV8" s="68">
        <v>0.63903264519365999</v>
      </c>
      <c r="BW8" s="76">
        <v>0.64050756917856699</v>
      </c>
      <c r="BX8" s="70">
        <v>2.0371854310237998</v>
      </c>
      <c r="BY8" s="75">
        <v>0.62459476224750798</v>
      </c>
      <c r="BZ8" s="72">
        <v>0.99287221379950097</v>
      </c>
      <c r="CA8" s="78">
        <v>0.60084817470185103</v>
      </c>
      <c r="CB8" s="79">
        <v>0.62542576838694497</v>
      </c>
      <c r="CC8" s="80">
        <v>0.60198203359206504</v>
      </c>
      <c r="CD8" s="79">
        <v>-3.0984410623313998</v>
      </c>
      <c r="CE8" s="81">
        <v>0.60143511242719805</v>
      </c>
      <c r="CF8" s="79">
        <v>-1.25255258086744</v>
      </c>
    </row>
    <row r="9" spans="1:92" ht="13.35" customHeight="1" x14ac:dyDescent="0.25">
      <c r="A9" s="22" t="s">
        <v>72</v>
      </c>
      <c r="B9" s="82">
        <v>89108000</v>
      </c>
      <c r="C9" s="82">
        <v>83874000</v>
      </c>
      <c r="D9" s="82">
        <v>172983000</v>
      </c>
      <c r="E9" s="82">
        <v>89641000</v>
      </c>
      <c r="F9" s="82">
        <v>262623000</v>
      </c>
      <c r="G9" s="83">
        <v>91197000</v>
      </c>
      <c r="H9" s="84">
        <v>353820000</v>
      </c>
      <c r="I9" s="85">
        <v>93765000</v>
      </c>
      <c r="J9" s="86">
        <v>5.1999999999999998E-2</v>
      </c>
      <c r="K9" s="82">
        <v>95911000</v>
      </c>
      <c r="L9" s="86">
        <v>0.14399999999999999</v>
      </c>
      <c r="M9" s="82">
        <v>189675000</v>
      </c>
      <c r="N9" s="86">
        <v>9.6000000000000002E-2</v>
      </c>
      <c r="O9" s="82">
        <v>97506000</v>
      </c>
      <c r="P9" s="86">
        <v>8.7999999999999995E-2</v>
      </c>
      <c r="Q9" s="82">
        <v>287181000</v>
      </c>
      <c r="R9" s="86">
        <v>9.4E-2</v>
      </c>
      <c r="S9" s="82">
        <v>101860000</v>
      </c>
      <c r="T9" s="87">
        <v>0.11700000000000001</v>
      </c>
      <c r="U9" s="84">
        <v>389041000</v>
      </c>
      <c r="V9" s="88">
        <v>0.1</v>
      </c>
      <c r="W9" s="85">
        <v>107886000</v>
      </c>
      <c r="X9" s="89">
        <v>0.151</v>
      </c>
      <c r="Y9" s="82">
        <v>109692000</v>
      </c>
      <c r="Z9" s="86">
        <v>0.14399999999999999</v>
      </c>
      <c r="AA9" s="82">
        <v>217578000</v>
      </c>
      <c r="AB9" s="86">
        <v>0.14699999999999999</v>
      </c>
      <c r="AC9" s="82">
        <v>114737000</v>
      </c>
      <c r="AD9" s="89">
        <v>0.17699999999999999</v>
      </c>
      <c r="AE9" s="82">
        <v>332315000</v>
      </c>
      <c r="AF9" s="89">
        <v>0.157</v>
      </c>
      <c r="AG9" s="82">
        <v>115223000</v>
      </c>
      <c r="AH9" s="90">
        <v>0.13100000000000001</v>
      </c>
      <c r="AI9" s="84">
        <v>447539000</v>
      </c>
      <c r="AJ9" s="91">
        <v>0.15</v>
      </c>
      <c r="AK9" s="85">
        <v>121864000</v>
      </c>
      <c r="AL9" s="86">
        <v>0.13</v>
      </c>
      <c r="AM9" s="82">
        <v>121964000</v>
      </c>
      <c r="AN9" s="86">
        <v>0.112</v>
      </c>
      <c r="AO9" s="82">
        <v>243828000</v>
      </c>
      <c r="AP9" s="89">
        <v>0.121</v>
      </c>
      <c r="AQ9" s="92">
        <v>132777000</v>
      </c>
      <c r="AR9" s="93">
        <v>0.157</v>
      </c>
      <c r="AS9" s="92">
        <v>376606000</v>
      </c>
      <c r="AT9" s="94">
        <v>0.13300000000000001</v>
      </c>
      <c r="AU9" s="92">
        <v>132508000</v>
      </c>
      <c r="AV9" s="95">
        <v>0.15</v>
      </c>
      <c r="AW9" s="84">
        <v>509114000</v>
      </c>
      <c r="AX9" s="96">
        <v>0.13800000000000001</v>
      </c>
      <c r="AY9" s="85">
        <v>136077000</v>
      </c>
      <c r="AZ9" s="86">
        <v>0.11700000000000001</v>
      </c>
      <c r="BA9" s="82">
        <v>139520000</v>
      </c>
      <c r="BB9" s="86">
        <v>0.14399999999999999</v>
      </c>
      <c r="BC9" s="82">
        <v>275596000</v>
      </c>
      <c r="BD9" s="89">
        <v>0.13</v>
      </c>
      <c r="BE9" s="92">
        <v>144047030.91</v>
      </c>
      <c r="BF9" s="93">
        <v>8.4875834395635397E-2</v>
      </c>
      <c r="BG9" s="92">
        <v>419643290.75999999</v>
      </c>
      <c r="BH9" s="94">
        <v>0.114277161383131</v>
      </c>
      <c r="BI9" s="92">
        <v>146696242.24000001</v>
      </c>
      <c r="BJ9" s="95">
        <v>0.107070924267162</v>
      </c>
      <c r="BK9" s="84">
        <v>566339533</v>
      </c>
      <c r="BL9" s="96">
        <v>0.112401576128735</v>
      </c>
      <c r="BM9" s="85">
        <v>157601406.19999999</v>
      </c>
      <c r="BN9" s="86">
        <v>0.15818114726273899</v>
      </c>
      <c r="BO9" s="82">
        <v>160594215.30000001</v>
      </c>
      <c r="BP9" s="86">
        <v>0.15105117543801</v>
      </c>
      <c r="BQ9" s="82">
        <v>318195621.5</v>
      </c>
      <c r="BR9" s="89">
        <v>0.15457162471357799</v>
      </c>
      <c r="BS9" s="82">
        <v>165641420.88</v>
      </c>
      <c r="BT9" s="86">
        <v>0.149912079642184</v>
      </c>
      <c r="BU9" s="82">
        <v>483837042.38</v>
      </c>
      <c r="BV9" s="89">
        <v>0.15297218621973199</v>
      </c>
      <c r="BW9" s="92">
        <v>165723720.72999999</v>
      </c>
      <c r="BX9" s="95">
        <v>0.129706652327674</v>
      </c>
      <c r="BY9" s="84">
        <v>649560763.11000001</v>
      </c>
      <c r="BZ9" s="96">
        <v>0.146945825358796</v>
      </c>
      <c r="CA9" s="291"/>
      <c r="CB9" s="289"/>
      <c r="CC9" s="289"/>
      <c r="CD9" s="289"/>
      <c r="CE9" s="289"/>
      <c r="CF9" s="289"/>
    </row>
    <row r="10" spans="1:92" ht="13.35" customHeight="1" x14ac:dyDescent="0.25">
      <c r="A10" s="97" t="s">
        <v>73</v>
      </c>
      <c r="B10" s="292"/>
      <c r="C10" s="292"/>
      <c r="D10" s="292"/>
      <c r="E10" s="292"/>
      <c r="F10" s="292"/>
      <c r="G10" s="293"/>
      <c r="H10" s="294"/>
      <c r="I10" s="295"/>
      <c r="J10" s="292"/>
      <c r="K10" s="292"/>
      <c r="L10" s="292"/>
      <c r="M10" s="292"/>
      <c r="N10" s="292"/>
      <c r="O10" s="292"/>
      <c r="P10" s="292"/>
      <c r="Q10" s="292"/>
      <c r="R10" s="292"/>
      <c r="S10" s="292"/>
      <c r="T10" s="293"/>
      <c r="U10" s="294"/>
      <c r="V10" s="294"/>
      <c r="W10" s="98">
        <v>81155000</v>
      </c>
      <c r="X10" s="292"/>
      <c r="Y10" s="99">
        <v>81291000</v>
      </c>
      <c r="Z10" s="292"/>
      <c r="AA10" s="99">
        <v>162446000</v>
      </c>
      <c r="AB10" s="292"/>
      <c r="AC10" s="99">
        <v>84328000</v>
      </c>
      <c r="AD10" s="292"/>
      <c r="AE10" s="99">
        <v>246774000</v>
      </c>
      <c r="AF10" s="292"/>
      <c r="AG10" s="99">
        <v>84137000</v>
      </c>
      <c r="AH10" s="293"/>
      <c r="AI10" s="100">
        <v>330911000</v>
      </c>
      <c r="AJ10" s="294"/>
      <c r="AK10" s="98">
        <v>88560000</v>
      </c>
      <c r="AL10" s="101">
        <v>9.0999999999999998E-2</v>
      </c>
      <c r="AM10" s="99">
        <v>87878000</v>
      </c>
      <c r="AN10" s="101">
        <v>8.1000000000000003E-2</v>
      </c>
      <c r="AO10" s="99">
        <v>176437000</v>
      </c>
      <c r="AP10" s="101">
        <v>8.5999999999999993E-2</v>
      </c>
      <c r="AQ10" s="102">
        <v>97037000</v>
      </c>
      <c r="AR10" s="103">
        <v>0.151</v>
      </c>
      <c r="AS10" s="102">
        <v>273475000</v>
      </c>
      <c r="AT10" s="104">
        <v>0.108</v>
      </c>
      <c r="AU10" s="102">
        <v>96880000</v>
      </c>
      <c r="AV10" s="105">
        <v>0.151</v>
      </c>
      <c r="AW10" s="100">
        <v>370355000</v>
      </c>
      <c r="AX10" s="106">
        <v>0.11899999999999999</v>
      </c>
      <c r="AY10" s="98">
        <v>99304000</v>
      </c>
      <c r="AZ10" s="101">
        <v>0.121</v>
      </c>
      <c r="BA10" s="99">
        <v>101073000</v>
      </c>
      <c r="BB10" s="101">
        <v>0.15</v>
      </c>
      <c r="BC10" s="99">
        <v>200377000</v>
      </c>
      <c r="BD10" s="101">
        <v>0.13600000000000001</v>
      </c>
      <c r="BE10" s="102">
        <v>103365529.64</v>
      </c>
      <c r="BF10" s="103">
        <v>6.5212709288803794E-2</v>
      </c>
      <c r="BG10" s="102">
        <v>303742242.75</v>
      </c>
      <c r="BH10" s="104">
        <v>0.110678200178874</v>
      </c>
      <c r="BI10" s="102">
        <v>106174531.23999999</v>
      </c>
      <c r="BJ10" s="105">
        <v>9.5934383692370104E-2</v>
      </c>
      <c r="BK10" s="100">
        <v>409916773.99000001</v>
      </c>
      <c r="BL10" s="106">
        <v>0.106821396150982</v>
      </c>
      <c r="BM10" s="98">
        <v>115342842</v>
      </c>
      <c r="BN10" s="101">
        <v>0.161512133389245</v>
      </c>
      <c r="BO10" s="99">
        <v>115691690.65000001</v>
      </c>
      <c r="BP10" s="101">
        <v>0.144638623016388</v>
      </c>
      <c r="BQ10" s="99">
        <v>231034532.65000001</v>
      </c>
      <c r="BR10" s="101">
        <v>0.15300091045594599</v>
      </c>
      <c r="BS10" s="99">
        <v>118991346.88</v>
      </c>
      <c r="BT10" s="101">
        <v>0.15117048492298499</v>
      </c>
      <c r="BU10" s="99">
        <v>350025879.52999997</v>
      </c>
      <c r="BV10" s="101">
        <v>0.15237800432682799</v>
      </c>
      <c r="BW10" s="102">
        <v>120491790.27</v>
      </c>
      <c r="BX10" s="105">
        <v>0.134846453879197</v>
      </c>
      <c r="BY10" s="100">
        <v>470517669.80000001</v>
      </c>
      <c r="BZ10" s="106">
        <v>0.147837072438217</v>
      </c>
      <c r="CA10" s="107">
        <v>133573810.14</v>
      </c>
      <c r="CB10" s="108">
        <v>0.15805894690890299</v>
      </c>
      <c r="CC10" s="109">
        <v>144022838.31</v>
      </c>
      <c r="CD10" s="108">
        <v>0.24488489623433499</v>
      </c>
      <c r="CE10" s="109">
        <v>277596648.44999999</v>
      </c>
      <c r="CF10" s="108">
        <v>0.20153747262768801</v>
      </c>
    </row>
    <row r="11" spans="1:92" ht="13.35" customHeight="1" x14ac:dyDescent="0.25">
      <c r="A11" s="110" t="s">
        <v>74</v>
      </c>
      <c r="B11" s="296"/>
      <c r="C11" s="296"/>
      <c r="D11" s="296"/>
      <c r="E11" s="296"/>
      <c r="F11" s="296"/>
      <c r="G11" s="297"/>
      <c r="H11" s="298"/>
      <c r="I11" s="299"/>
      <c r="J11" s="296"/>
      <c r="K11" s="296"/>
      <c r="L11" s="296"/>
      <c r="M11" s="296"/>
      <c r="N11" s="296"/>
      <c r="O11" s="296"/>
      <c r="P11" s="296"/>
      <c r="Q11" s="296"/>
      <c r="R11" s="296"/>
      <c r="S11" s="296"/>
      <c r="T11" s="297"/>
      <c r="U11" s="298"/>
      <c r="V11" s="298"/>
      <c r="W11" s="111">
        <v>26731000</v>
      </c>
      <c r="X11" s="296"/>
      <c r="Y11" s="112">
        <v>28402000</v>
      </c>
      <c r="Z11" s="296"/>
      <c r="AA11" s="112">
        <v>55132000</v>
      </c>
      <c r="AB11" s="296"/>
      <c r="AC11" s="112">
        <v>30409000</v>
      </c>
      <c r="AD11" s="296"/>
      <c r="AE11" s="112">
        <v>85541000</v>
      </c>
      <c r="AF11" s="296"/>
      <c r="AG11" s="112">
        <v>31087000</v>
      </c>
      <c r="AH11" s="297"/>
      <c r="AI11" s="113">
        <v>116628000</v>
      </c>
      <c r="AJ11" s="298"/>
      <c r="AK11" s="111">
        <v>33305000</v>
      </c>
      <c r="AL11" s="114">
        <v>0.246</v>
      </c>
      <c r="AM11" s="112">
        <v>34087000</v>
      </c>
      <c r="AN11" s="114">
        <v>0.2</v>
      </c>
      <c r="AO11" s="112">
        <v>67391000</v>
      </c>
      <c r="AP11" s="115">
        <v>0.222</v>
      </c>
      <c r="AQ11" s="116">
        <v>35740000</v>
      </c>
      <c r="AR11" s="117">
        <v>0.17499999999999999</v>
      </c>
      <c r="AS11" s="116">
        <v>103131000</v>
      </c>
      <c r="AT11" s="118">
        <v>0.20599999999999999</v>
      </c>
      <c r="AU11" s="116">
        <v>35628000</v>
      </c>
      <c r="AV11" s="119">
        <v>0.14599999999999999</v>
      </c>
      <c r="AW11" s="113">
        <v>138759000</v>
      </c>
      <c r="AX11" s="120">
        <v>0.19</v>
      </c>
      <c r="AY11" s="111">
        <v>36773000</v>
      </c>
      <c r="AZ11" s="114">
        <v>0.104</v>
      </c>
      <c r="BA11" s="112">
        <v>38447000</v>
      </c>
      <c r="BB11" s="114">
        <v>0.128</v>
      </c>
      <c r="BC11" s="112">
        <v>75220000</v>
      </c>
      <c r="BD11" s="115">
        <v>0.11600000000000001</v>
      </c>
      <c r="BE11" s="116">
        <v>40681501.270000003</v>
      </c>
      <c r="BF11" s="117">
        <v>0.138263092963886</v>
      </c>
      <c r="BG11" s="116">
        <v>115901048.01000001</v>
      </c>
      <c r="BH11" s="118">
        <v>0.123820574595293</v>
      </c>
      <c r="BI11" s="116">
        <v>40521711</v>
      </c>
      <c r="BJ11" s="119">
        <v>0.13735357055309499</v>
      </c>
      <c r="BK11" s="113">
        <v>156422759.00999999</v>
      </c>
      <c r="BL11" s="120">
        <v>0.127295328062419</v>
      </c>
      <c r="BM11" s="111">
        <v>42258564.200000003</v>
      </c>
      <c r="BN11" s="114">
        <v>0.14918585546827701</v>
      </c>
      <c r="BO11" s="112">
        <v>44902524.649999999</v>
      </c>
      <c r="BP11" s="114">
        <v>0.16790905574567899</v>
      </c>
      <c r="BQ11" s="112">
        <v>87161088.849999994</v>
      </c>
      <c r="BR11" s="115">
        <v>0.15875583711340999</v>
      </c>
      <c r="BS11" s="112">
        <v>46650074</v>
      </c>
      <c r="BT11" s="114">
        <v>0.146714662528972</v>
      </c>
      <c r="BU11" s="112">
        <v>133811162.84999999</v>
      </c>
      <c r="BV11" s="115">
        <v>0.154529360583993</v>
      </c>
      <c r="BW11" s="116">
        <v>45231930.460000001</v>
      </c>
      <c r="BX11" s="119">
        <v>0.11623940213186</v>
      </c>
      <c r="BY11" s="113">
        <v>179043093.31</v>
      </c>
      <c r="BZ11" s="120">
        <v>0.14461025008869699</v>
      </c>
      <c r="CA11" s="121">
        <v>45976572.189999998</v>
      </c>
      <c r="CB11" s="122">
        <v>8.7982354828799306E-2</v>
      </c>
      <c r="CC11" s="123">
        <v>48664700.149999999</v>
      </c>
      <c r="CD11" s="122">
        <v>8.3785389113972694E-2</v>
      </c>
      <c r="CE11" s="123">
        <v>94641272.340000004</v>
      </c>
      <c r="CF11" s="122">
        <v>8.5820216207636399E-2</v>
      </c>
    </row>
    <row r="12" spans="1:92" ht="13.35" customHeight="1" x14ac:dyDescent="0.25">
      <c r="A12" s="135"/>
      <c r="H12" s="300"/>
      <c r="I12" s="21"/>
      <c r="U12" s="300"/>
      <c r="V12" s="300"/>
      <c r="W12" s="21"/>
      <c r="AI12" s="300"/>
      <c r="AJ12" s="300"/>
      <c r="AK12" s="21"/>
      <c r="AW12" s="300"/>
      <c r="AX12" s="300"/>
      <c r="AY12" s="21"/>
      <c r="BK12" s="300"/>
      <c r="BL12" s="300"/>
      <c r="BM12" s="21"/>
      <c r="BY12" s="300"/>
      <c r="BZ12" s="300"/>
      <c r="CA12" s="301"/>
    </row>
    <row r="13" spans="1:92" ht="13.35" customHeight="1" x14ac:dyDescent="0.25">
      <c r="A13" s="38" t="s">
        <v>75</v>
      </c>
      <c r="B13" s="124">
        <v>-39387000</v>
      </c>
      <c r="C13" s="124">
        <v>-38973000</v>
      </c>
      <c r="D13" s="124">
        <v>-78361000</v>
      </c>
      <c r="E13" s="124">
        <v>-42784000</v>
      </c>
      <c r="F13" s="124">
        <v>-121145000</v>
      </c>
      <c r="G13" s="125">
        <v>-42316000</v>
      </c>
      <c r="H13" s="126">
        <v>-163461000</v>
      </c>
      <c r="I13" s="127">
        <v>-44313000</v>
      </c>
      <c r="J13" s="128">
        <v>-0.125</v>
      </c>
      <c r="K13" s="124">
        <v>-47471000</v>
      </c>
      <c r="L13" s="128">
        <v>-0.218</v>
      </c>
      <c r="M13" s="124">
        <v>-91785000</v>
      </c>
      <c r="N13" s="128">
        <v>0.17100000000000001</v>
      </c>
      <c r="O13" s="124">
        <v>-50221000</v>
      </c>
      <c r="P13" s="128">
        <v>-0.17399999999999999</v>
      </c>
      <c r="Q13" s="124">
        <v>-142006000</v>
      </c>
      <c r="R13" s="128">
        <v>0.17199999999999999</v>
      </c>
      <c r="S13" s="124">
        <v>-50779000</v>
      </c>
      <c r="T13" s="44">
        <v>0.2</v>
      </c>
      <c r="U13" s="126">
        <v>-192784000</v>
      </c>
      <c r="V13" s="45">
        <v>-0.17899999999999999</v>
      </c>
      <c r="W13" s="127">
        <v>-56517000</v>
      </c>
      <c r="X13" s="43">
        <v>-0.27500000000000002</v>
      </c>
      <c r="Y13" s="124">
        <v>-54860000</v>
      </c>
      <c r="Z13" s="43">
        <v>-0.156</v>
      </c>
      <c r="AA13" s="124">
        <v>-111377000</v>
      </c>
      <c r="AB13" s="128">
        <v>-0.21299999999999999</v>
      </c>
      <c r="AC13" s="124">
        <v>-58086000</v>
      </c>
      <c r="AD13" s="128">
        <v>-0.157</v>
      </c>
      <c r="AE13" s="124">
        <v>-169463000</v>
      </c>
      <c r="AF13" s="128">
        <v>-0.193</v>
      </c>
      <c r="AG13" s="124">
        <v>-55673000</v>
      </c>
      <c r="AH13" s="129">
        <v>-9.6000000000000002E-2</v>
      </c>
      <c r="AI13" s="126">
        <v>-225136000</v>
      </c>
      <c r="AJ13" s="130">
        <v>-0.16800000000000001</v>
      </c>
      <c r="AK13" s="127">
        <v>-59881000</v>
      </c>
      <c r="AL13" s="128">
        <v>-0.06</v>
      </c>
      <c r="AM13" s="124">
        <v>-49644000</v>
      </c>
      <c r="AN13" s="43">
        <v>9.5000000000000001E-2</v>
      </c>
      <c r="AO13" s="124">
        <v>-109526000</v>
      </c>
      <c r="AP13" s="43">
        <v>1.7000000000000001E-2</v>
      </c>
      <c r="AQ13" s="131">
        <v>-60016000</v>
      </c>
      <c r="AR13" s="28">
        <v>-3.3000000000000002E-2</v>
      </c>
      <c r="AS13" s="131">
        <v>-169541000</v>
      </c>
      <c r="AT13" s="28">
        <v>0</v>
      </c>
      <c r="AU13" s="131">
        <v>-58390000</v>
      </c>
      <c r="AV13" s="32">
        <v>-4.9000000000000002E-2</v>
      </c>
      <c r="AW13" s="126">
        <v>-227931000</v>
      </c>
      <c r="AX13" s="30">
        <v>-1.2E-2</v>
      </c>
      <c r="AY13" s="127">
        <v>-61908000</v>
      </c>
      <c r="AZ13" s="128">
        <v>-3.4000000000000002E-2</v>
      </c>
      <c r="BA13" s="124">
        <v>-57990000</v>
      </c>
      <c r="BB13" s="43">
        <v>-0.16800000000000001</v>
      </c>
      <c r="BC13" s="124">
        <v>-119897000</v>
      </c>
      <c r="BD13" s="43">
        <v>-9.5000000000000001E-2</v>
      </c>
      <c r="BE13" s="131">
        <v>-58906665.959016502</v>
      </c>
      <c r="BF13" s="28">
        <v>1.8476145550959899E-2</v>
      </c>
      <c r="BG13" s="131">
        <v>-178804018.47341901</v>
      </c>
      <c r="BH13" s="28">
        <v>-5.4633388754915198E-2</v>
      </c>
      <c r="BI13" s="131">
        <v>-61883802.380000003</v>
      </c>
      <c r="BJ13" s="32">
        <v>-5.9844614806525101E-2</v>
      </c>
      <c r="BK13" s="126">
        <v>-240687820.85341901</v>
      </c>
      <c r="BL13" s="30">
        <v>-5.5968358722524501E-2</v>
      </c>
      <c r="BM13" s="127">
        <v>-68986761.409999996</v>
      </c>
      <c r="BN13" s="128">
        <v>-0.114351824695847</v>
      </c>
      <c r="BO13" s="124">
        <v>-63889022.299999997</v>
      </c>
      <c r="BP13" s="43">
        <v>-0.101728062064754</v>
      </c>
      <c r="BQ13" s="124">
        <v>-132875783.70999999</v>
      </c>
      <c r="BR13" s="43">
        <v>-0.108246186620659</v>
      </c>
      <c r="BS13" s="124">
        <v>-65836398.109999999</v>
      </c>
      <c r="BT13" s="43">
        <v>-0.117639184601022</v>
      </c>
      <c r="BU13" s="124">
        <v>-198712181.81999999</v>
      </c>
      <c r="BV13" s="43">
        <v>-0.111340693103833</v>
      </c>
      <c r="BW13" s="131">
        <v>-65004532.530000001</v>
      </c>
      <c r="BX13" s="32">
        <v>-5.04288687827718E-2</v>
      </c>
      <c r="BY13" s="126">
        <v>-263716714.34999999</v>
      </c>
      <c r="BZ13" s="30">
        <v>-9.5679513051081203E-2</v>
      </c>
      <c r="CA13" s="132">
        <v>-77437511.989999995</v>
      </c>
      <c r="CB13" s="133">
        <v>-0.122498149025662</v>
      </c>
      <c r="CC13" s="134">
        <v>-83388445.980000004</v>
      </c>
      <c r="CD13" s="133">
        <v>-0.30520773331665202</v>
      </c>
      <c r="CE13" s="134">
        <v>-160825957.97</v>
      </c>
      <c r="CF13" s="133">
        <v>-0.21034814229958501</v>
      </c>
    </row>
    <row r="14" spans="1:92" ht="13.35" customHeight="1" x14ac:dyDescent="0.25">
      <c r="A14" s="135" t="s">
        <v>76</v>
      </c>
      <c r="B14" s="136">
        <v>-17271000</v>
      </c>
      <c r="C14" s="136">
        <v>-18392000</v>
      </c>
      <c r="D14" s="136">
        <v>-35663000</v>
      </c>
      <c r="E14" s="136">
        <v>-19380000</v>
      </c>
      <c r="F14" s="136">
        <v>-55042000</v>
      </c>
      <c r="G14" s="137">
        <v>-16329000</v>
      </c>
      <c r="H14" s="138">
        <v>-71372000</v>
      </c>
      <c r="I14" s="139">
        <v>-20144000</v>
      </c>
      <c r="J14" s="140">
        <v>-0.16600000000000001</v>
      </c>
      <c r="K14" s="136">
        <v>-21213000</v>
      </c>
      <c r="L14" s="140">
        <v>-0.153</v>
      </c>
      <c r="M14" s="136">
        <v>-41357000</v>
      </c>
      <c r="N14" s="140">
        <v>0.16</v>
      </c>
      <c r="O14" s="136">
        <v>-21654000</v>
      </c>
      <c r="P14" s="140">
        <v>-0.11700000000000001</v>
      </c>
      <c r="Q14" s="136">
        <v>-63011000</v>
      </c>
      <c r="R14" s="140">
        <v>0.14499999999999999</v>
      </c>
      <c r="S14" s="136">
        <v>-19549000</v>
      </c>
      <c r="T14" s="141">
        <v>0.19700000000000001</v>
      </c>
      <c r="U14" s="138">
        <v>-82561000</v>
      </c>
      <c r="V14" s="142">
        <v>-0.157</v>
      </c>
      <c r="W14" s="139">
        <v>-22330000</v>
      </c>
      <c r="X14" s="143">
        <v>-0.108</v>
      </c>
      <c r="Y14" s="136">
        <v>-23267000</v>
      </c>
      <c r="Z14" s="143">
        <v>-9.7000000000000003E-2</v>
      </c>
      <c r="AA14" s="136">
        <v>-45597000</v>
      </c>
      <c r="AB14" s="140">
        <v>-0.10299999999999999</v>
      </c>
      <c r="AC14" s="136">
        <v>-25107000</v>
      </c>
      <c r="AD14" s="140">
        <v>-0.159</v>
      </c>
      <c r="AE14" s="136">
        <v>-70703000</v>
      </c>
      <c r="AF14" s="140">
        <v>-0.122</v>
      </c>
      <c r="AG14" s="136">
        <v>-21481000</v>
      </c>
      <c r="AH14" s="144">
        <v>-9.9000000000000005E-2</v>
      </c>
      <c r="AI14" s="138">
        <v>-92184000</v>
      </c>
      <c r="AJ14" s="145">
        <v>-0.11700000000000001</v>
      </c>
      <c r="AK14" s="139">
        <v>-24370000</v>
      </c>
      <c r="AL14" s="140">
        <v>-9.0999999999999998E-2</v>
      </c>
      <c r="AM14" s="136">
        <v>-22146000</v>
      </c>
      <c r="AN14" s="143">
        <v>4.8000000000000001E-2</v>
      </c>
      <c r="AO14" s="136">
        <v>-46516000</v>
      </c>
      <c r="AP14" s="143">
        <v>-0.02</v>
      </c>
      <c r="AQ14" s="146">
        <v>-25915000</v>
      </c>
      <c r="AR14" s="147">
        <v>-3.2000000000000001E-2</v>
      </c>
      <c r="AS14" s="146">
        <v>-72432000</v>
      </c>
      <c r="AT14" s="147">
        <v>-2.4E-2</v>
      </c>
      <c r="AU14" s="146">
        <v>-23392000</v>
      </c>
      <c r="AV14" s="148">
        <v>-8.8999999999999996E-2</v>
      </c>
      <c r="AW14" s="138">
        <v>-95823000</v>
      </c>
      <c r="AX14" s="149">
        <v>-3.9E-2</v>
      </c>
      <c r="AY14" s="139">
        <v>-26320000</v>
      </c>
      <c r="AZ14" s="140">
        <v>-0.08</v>
      </c>
      <c r="BA14" s="136">
        <v>-25936000</v>
      </c>
      <c r="BB14" s="143">
        <v>-0.17100000000000001</v>
      </c>
      <c r="BC14" s="136">
        <v>-52256000</v>
      </c>
      <c r="BD14" s="143">
        <v>-0.123</v>
      </c>
      <c r="BE14" s="146">
        <v>-26753849.25</v>
      </c>
      <c r="BF14" s="147">
        <v>-3.23611522048785E-2</v>
      </c>
      <c r="BG14" s="146">
        <v>-79009947.170000002</v>
      </c>
      <c r="BH14" s="147">
        <v>-9.0822600763287797E-2</v>
      </c>
      <c r="BI14" s="146">
        <v>-24481459.629999999</v>
      </c>
      <c r="BJ14" s="148">
        <v>-4.6586614532489697E-2</v>
      </c>
      <c r="BK14" s="138">
        <v>-103491406.8</v>
      </c>
      <c r="BL14" s="149">
        <v>-8.0024012883674597E-2</v>
      </c>
      <c r="BM14" s="139">
        <v>-29383731.32</v>
      </c>
      <c r="BN14" s="140">
        <v>-0.116412795986368</v>
      </c>
      <c r="BO14" s="136">
        <v>-27957702.629999999</v>
      </c>
      <c r="BP14" s="143">
        <v>-7.7936163782549903E-2</v>
      </c>
      <c r="BQ14" s="136">
        <v>-57341433.950000003</v>
      </c>
      <c r="BR14" s="143">
        <v>-9.7315647980169798E-2</v>
      </c>
      <c r="BS14" s="136">
        <v>-29488670.170000002</v>
      </c>
      <c r="BT14" s="143">
        <v>-0.10222158667504599</v>
      </c>
      <c r="BU14" s="136">
        <v>-86830104.120000005</v>
      </c>
      <c r="BV14" s="143">
        <v>-9.8976865953016496E-2</v>
      </c>
      <c r="BW14" s="146">
        <v>-25468047.309999999</v>
      </c>
      <c r="BX14" s="148">
        <v>-4.0299381446644598E-2</v>
      </c>
      <c r="BY14" s="138">
        <v>-112298151.43000001</v>
      </c>
      <c r="BZ14" s="149">
        <v>-8.5096385316505402E-2</v>
      </c>
      <c r="CA14" s="150">
        <v>-30021621.84</v>
      </c>
      <c r="CB14" s="151">
        <v>-2.1708969261021699E-2</v>
      </c>
      <c r="CC14" s="152">
        <v>-32872416.289999999</v>
      </c>
      <c r="CD14" s="151">
        <v>-0.175791041382859</v>
      </c>
      <c r="CE14" s="152">
        <v>-62894038.130000003</v>
      </c>
      <c r="CF14" s="151">
        <v>-9.6834065657334295E-2</v>
      </c>
    </row>
    <row r="15" spans="1:92" ht="13.35" customHeight="1" x14ac:dyDescent="0.25">
      <c r="A15" s="135" t="s">
        <v>77</v>
      </c>
      <c r="B15" s="136">
        <v>-8252000</v>
      </c>
      <c r="C15" s="136">
        <v>-5015000</v>
      </c>
      <c r="D15" s="136">
        <v>-13266000</v>
      </c>
      <c r="E15" s="136">
        <v>-8391000</v>
      </c>
      <c r="F15" s="136">
        <v>-21657000</v>
      </c>
      <c r="G15" s="137">
        <v>-9443000</v>
      </c>
      <c r="H15" s="138">
        <v>-31100000</v>
      </c>
      <c r="I15" s="139">
        <v>-8041000</v>
      </c>
      <c r="J15" s="140">
        <v>2.5999999999999999E-2</v>
      </c>
      <c r="K15" s="136">
        <v>-9743000</v>
      </c>
      <c r="L15" s="140">
        <v>-0.94299999999999995</v>
      </c>
      <c r="M15" s="136">
        <v>-17784000</v>
      </c>
      <c r="N15" s="140">
        <v>0.34100000000000003</v>
      </c>
      <c r="O15" s="136">
        <v>-9985000</v>
      </c>
      <c r="P15" s="140">
        <v>-0.19</v>
      </c>
      <c r="Q15" s="136">
        <v>-27769000</v>
      </c>
      <c r="R15" s="140">
        <v>0.28199999999999997</v>
      </c>
      <c r="S15" s="136">
        <v>-8571000</v>
      </c>
      <c r="T15" s="141">
        <v>-9.1999999999999998E-2</v>
      </c>
      <c r="U15" s="138">
        <v>-36340000</v>
      </c>
      <c r="V15" s="142">
        <v>-0.16800000000000001</v>
      </c>
      <c r="W15" s="139">
        <v>-13655000</v>
      </c>
      <c r="X15" s="143">
        <v>-0.69799999999999995</v>
      </c>
      <c r="Y15" s="136">
        <v>-12726000</v>
      </c>
      <c r="Z15" s="143">
        <v>-0.30599999999999999</v>
      </c>
      <c r="AA15" s="136">
        <v>-26381000</v>
      </c>
      <c r="AB15" s="140">
        <v>-0.48299999999999998</v>
      </c>
      <c r="AC15" s="136">
        <v>-12326000</v>
      </c>
      <c r="AD15" s="140">
        <v>-0.23400000000000001</v>
      </c>
      <c r="AE15" s="136">
        <v>-38707000</v>
      </c>
      <c r="AF15" s="140">
        <v>-0.39400000000000002</v>
      </c>
      <c r="AG15" s="136">
        <v>-11968000</v>
      </c>
      <c r="AH15" s="144">
        <v>-0.39600000000000002</v>
      </c>
      <c r="AI15" s="138">
        <v>-50674000</v>
      </c>
      <c r="AJ15" s="145">
        <v>-0.39400000000000002</v>
      </c>
      <c r="AK15" s="139">
        <v>-12780000</v>
      </c>
      <c r="AL15" s="140">
        <v>6.4000000000000001E-2</v>
      </c>
      <c r="AM15" s="136">
        <v>-9309000</v>
      </c>
      <c r="AN15" s="143">
        <v>0.26800000000000002</v>
      </c>
      <c r="AO15" s="136">
        <v>-22090000</v>
      </c>
      <c r="AP15" s="143">
        <v>0.16300000000000001</v>
      </c>
      <c r="AQ15" s="146">
        <v>-12627000</v>
      </c>
      <c r="AR15" s="147">
        <v>-2.4E-2</v>
      </c>
      <c r="AS15" s="146">
        <v>-34717000</v>
      </c>
      <c r="AT15" s="147">
        <v>0.10299999999999999</v>
      </c>
      <c r="AU15" s="146">
        <v>-13680000</v>
      </c>
      <c r="AV15" s="148">
        <v>-0.14299999999999999</v>
      </c>
      <c r="AW15" s="138">
        <v>-48397000</v>
      </c>
      <c r="AX15" s="149">
        <v>4.4999999999999998E-2</v>
      </c>
      <c r="AY15" s="139">
        <v>-13234000</v>
      </c>
      <c r="AZ15" s="140">
        <v>-3.5000000000000003E-2</v>
      </c>
      <c r="BA15" s="136">
        <v>-10022000</v>
      </c>
      <c r="BB15" s="143">
        <v>-7.6999999999999999E-2</v>
      </c>
      <c r="BC15" s="136">
        <v>-23255000</v>
      </c>
      <c r="BD15" s="143">
        <v>-5.2999999999999999E-2</v>
      </c>
      <c r="BE15" s="146">
        <v>-10414612.279999999</v>
      </c>
      <c r="BF15" s="147">
        <v>0.175220016469367</v>
      </c>
      <c r="BG15" s="146">
        <v>-33670057.329999998</v>
      </c>
      <c r="BH15" s="147">
        <v>3.0146916920128799E-2</v>
      </c>
      <c r="BI15" s="146">
        <v>-11071244.68</v>
      </c>
      <c r="BJ15" s="148">
        <v>0.190707415369227</v>
      </c>
      <c r="BK15" s="138">
        <v>-44741302.009999998</v>
      </c>
      <c r="BL15" s="149">
        <v>7.5531972651513998E-2</v>
      </c>
      <c r="BM15" s="139">
        <v>-12896458.609999999</v>
      </c>
      <c r="BN15" s="140">
        <v>2.5488008630943401E-2</v>
      </c>
      <c r="BO15" s="136">
        <v>-10416357.16</v>
      </c>
      <c r="BP15" s="143">
        <v>-3.9381896390084097E-2</v>
      </c>
      <c r="BQ15" s="136">
        <v>-23312815.77</v>
      </c>
      <c r="BR15" s="143">
        <v>-2.4669800933351201E-3</v>
      </c>
      <c r="BS15" s="136">
        <v>-10702265.76</v>
      </c>
      <c r="BT15" s="143">
        <v>-2.76201813631031E-2</v>
      </c>
      <c r="BU15" s="136">
        <v>-34015081.530000001</v>
      </c>
      <c r="BV15" s="143">
        <v>-1.02472115392743E-2</v>
      </c>
      <c r="BW15" s="146">
        <v>-11797723.279999999</v>
      </c>
      <c r="BX15" s="148">
        <v>-6.5618511829331205E-2</v>
      </c>
      <c r="BY15" s="138">
        <v>-45812804.810000002</v>
      </c>
      <c r="BZ15" s="149">
        <v>-2.39488515501966E-2</v>
      </c>
      <c r="CA15" s="150">
        <v>-16344963.43</v>
      </c>
      <c r="CB15" s="151">
        <v>-0.267399363211696</v>
      </c>
      <c r="CC15" s="152">
        <v>-17161852.940000001</v>
      </c>
      <c r="CD15" s="151">
        <v>-0.64758683639453896</v>
      </c>
      <c r="CE15" s="152">
        <v>-33506816.370000001</v>
      </c>
      <c r="CF15" s="151">
        <v>-0.43727024228099098</v>
      </c>
    </row>
    <row r="16" spans="1:92" ht="13.35" customHeight="1" x14ac:dyDescent="0.25">
      <c r="A16" s="135" t="s">
        <v>78</v>
      </c>
      <c r="B16" s="136">
        <v>-3991000</v>
      </c>
      <c r="C16" s="136">
        <v>-4351000</v>
      </c>
      <c r="D16" s="136">
        <v>-8342000</v>
      </c>
      <c r="E16" s="136">
        <v>-4383000</v>
      </c>
      <c r="F16" s="136">
        <v>-12726000</v>
      </c>
      <c r="G16" s="137">
        <v>-4331000</v>
      </c>
      <c r="H16" s="138">
        <v>-17057000</v>
      </c>
      <c r="I16" s="139">
        <v>-3883000</v>
      </c>
      <c r="J16" s="140">
        <v>2.7E-2</v>
      </c>
      <c r="K16" s="136">
        <v>-4213000</v>
      </c>
      <c r="L16" s="140">
        <v>3.2000000000000001E-2</v>
      </c>
      <c r="M16" s="136">
        <v>-8096000</v>
      </c>
      <c r="N16" s="140">
        <v>-0.03</v>
      </c>
      <c r="O16" s="136">
        <v>-4617000</v>
      </c>
      <c r="P16" s="140">
        <v>-5.2999999999999999E-2</v>
      </c>
      <c r="Q16" s="136">
        <v>-12713000</v>
      </c>
      <c r="R16" s="140">
        <v>-1E-3</v>
      </c>
      <c r="S16" s="136">
        <v>-5359000</v>
      </c>
      <c r="T16" s="141">
        <v>0.23699999999999999</v>
      </c>
      <c r="U16" s="138">
        <v>-18071000</v>
      </c>
      <c r="V16" s="142">
        <v>-5.8999999999999997E-2</v>
      </c>
      <c r="W16" s="139">
        <v>-5254000</v>
      </c>
      <c r="X16" s="143">
        <v>-0.35299999999999998</v>
      </c>
      <c r="Y16" s="136">
        <v>-5411000</v>
      </c>
      <c r="Z16" s="143">
        <v>-0.28399999999999997</v>
      </c>
      <c r="AA16" s="136">
        <v>-10665000</v>
      </c>
      <c r="AB16" s="140">
        <v>-0.317</v>
      </c>
      <c r="AC16" s="136">
        <v>-5253000</v>
      </c>
      <c r="AD16" s="140">
        <v>-0.13800000000000001</v>
      </c>
      <c r="AE16" s="136">
        <v>-15918000</v>
      </c>
      <c r="AF16" s="140">
        <v>-0.252</v>
      </c>
      <c r="AG16" s="136">
        <v>-5484000</v>
      </c>
      <c r="AH16" s="144">
        <v>-2.3E-2</v>
      </c>
      <c r="AI16" s="138">
        <v>-21402000</v>
      </c>
      <c r="AJ16" s="145">
        <v>-0.184</v>
      </c>
      <c r="AK16" s="139">
        <v>-5240000</v>
      </c>
      <c r="AL16" s="140">
        <v>3.0000000000000001E-3</v>
      </c>
      <c r="AM16" s="136">
        <v>-5157000</v>
      </c>
      <c r="AN16" s="143">
        <v>4.7E-2</v>
      </c>
      <c r="AO16" s="136">
        <v>-10398000</v>
      </c>
      <c r="AP16" s="143">
        <v>2.5000000000000001E-2</v>
      </c>
      <c r="AQ16" s="146">
        <v>-5100000</v>
      </c>
      <c r="AR16" s="147">
        <v>2.9000000000000001E-2</v>
      </c>
      <c r="AS16" s="146">
        <v>-15497000</v>
      </c>
      <c r="AT16" s="147">
        <v>2.5999999999999999E-2</v>
      </c>
      <c r="AU16" s="146">
        <v>-4379000</v>
      </c>
      <c r="AV16" s="148">
        <v>0.20100000000000001</v>
      </c>
      <c r="AW16" s="138">
        <v>-19877000</v>
      </c>
      <c r="AX16" s="149">
        <v>7.0999999999999994E-2</v>
      </c>
      <c r="AY16" s="139">
        <v>-4751000</v>
      </c>
      <c r="AZ16" s="140">
        <v>9.2999999999999999E-2</v>
      </c>
      <c r="BA16" s="136">
        <v>-4719000</v>
      </c>
      <c r="BB16" s="143">
        <v>8.5000000000000006E-2</v>
      </c>
      <c r="BC16" s="136">
        <v>-9470000</v>
      </c>
      <c r="BD16" s="143">
        <v>8.8999999999999996E-2</v>
      </c>
      <c r="BE16" s="146">
        <v>-4915317.91</v>
      </c>
      <c r="BF16" s="147">
        <v>3.6125132829397E-2</v>
      </c>
      <c r="BG16" s="146">
        <v>-14385040.390000001</v>
      </c>
      <c r="BH16" s="147">
        <v>7.1758956235039195E-2</v>
      </c>
      <c r="BI16" s="146">
        <v>-5754119.0199999996</v>
      </c>
      <c r="BJ16" s="148">
        <v>-0.31387754151040997</v>
      </c>
      <c r="BK16" s="138">
        <v>-20139159.41</v>
      </c>
      <c r="BL16" s="149">
        <v>-1.32099842274908E-2</v>
      </c>
      <c r="BM16" s="139">
        <v>-5538189.8899999997</v>
      </c>
      <c r="BN16" s="140">
        <v>-0.16579468333545699</v>
      </c>
      <c r="BO16" s="136">
        <v>-5632819.2000000002</v>
      </c>
      <c r="BP16" s="143">
        <v>-0.19360836089886199</v>
      </c>
      <c r="BQ16" s="136">
        <v>-11171009.09</v>
      </c>
      <c r="BR16" s="143">
        <v>-0.179655382044522</v>
      </c>
      <c r="BS16" s="136">
        <v>-5690816.2000000002</v>
      </c>
      <c r="BT16" s="143">
        <v>-0.157771746242961</v>
      </c>
      <c r="BU16" s="136">
        <v>-16861825.289999999</v>
      </c>
      <c r="BV16" s="143">
        <v>-0.17217782035021401</v>
      </c>
      <c r="BW16" s="146">
        <v>-5991162.1600000001</v>
      </c>
      <c r="BX16" s="148">
        <v>-4.1195383546307099E-2</v>
      </c>
      <c r="BY16" s="138">
        <v>-22852987.449999999</v>
      </c>
      <c r="BZ16" s="149">
        <v>-0.13475378911060501</v>
      </c>
      <c r="CA16" s="150">
        <v>-6617769.96</v>
      </c>
      <c r="CB16" s="151">
        <v>-0.19493374034525901</v>
      </c>
      <c r="CC16" s="152">
        <v>-8200630.7699999996</v>
      </c>
      <c r="CD16" s="151">
        <v>-0.45586614425685801</v>
      </c>
      <c r="CE16" s="152">
        <v>-14818400.73</v>
      </c>
      <c r="CF16" s="151">
        <v>-0.32650511790067799</v>
      </c>
    </row>
    <row r="17" spans="1:84" ht="13.35" customHeight="1" x14ac:dyDescent="0.25">
      <c r="A17" s="135" t="s">
        <v>79</v>
      </c>
      <c r="B17" s="136">
        <v>-3824000</v>
      </c>
      <c r="C17" s="136">
        <v>-4134000</v>
      </c>
      <c r="D17" s="136">
        <v>-7958000</v>
      </c>
      <c r="E17" s="136">
        <v>-4051000</v>
      </c>
      <c r="F17" s="136">
        <v>-12009000</v>
      </c>
      <c r="G17" s="137">
        <v>-4225000</v>
      </c>
      <c r="H17" s="138">
        <v>-16233000</v>
      </c>
      <c r="I17" s="139">
        <v>-6047000</v>
      </c>
      <c r="J17" s="140">
        <v>-0.58099999999999996</v>
      </c>
      <c r="K17" s="136">
        <v>-5299000</v>
      </c>
      <c r="L17" s="140">
        <v>-0.28199999999999997</v>
      </c>
      <c r="M17" s="136">
        <v>-11346000</v>
      </c>
      <c r="N17" s="140">
        <v>0.42599999999999999</v>
      </c>
      <c r="O17" s="136">
        <v>-6994000</v>
      </c>
      <c r="P17" s="140">
        <v>-0.72599999999999998</v>
      </c>
      <c r="Q17" s="136">
        <v>-18340000</v>
      </c>
      <c r="R17" s="140">
        <v>0.52700000000000002</v>
      </c>
      <c r="S17" s="136">
        <v>-8214000</v>
      </c>
      <c r="T17" s="141">
        <v>0.94399999999999995</v>
      </c>
      <c r="U17" s="138">
        <v>-26554000</v>
      </c>
      <c r="V17" s="142">
        <v>-0.63600000000000001</v>
      </c>
      <c r="W17" s="139">
        <v>-6775000</v>
      </c>
      <c r="X17" s="143">
        <v>-0.12</v>
      </c>
      <c r="Y17" s="136">
        <v>-6356000</v>
      </c>
      <c r="Z17" s="143">
        <v>-0.19900000000000001</v>
      </c>
      <c r="AA17" s="136">
        <v>-13131000</v>
      </c>
      <c r="AB17" s="140">
        <v>-0.157</v>
      </c>
      <c r="AC17" s="136">
        <v>-7703000</v>
      </c>
      <c r="AD17" s="140">
        <v>-0.10100000000000001</v>
      </c>
      <c r="AE17" s="136">
        <v>-20834000</v>
      </c>
      <c r="AF17" s="140">
        <v>-0.13600000000000001</v>
      </c>
      <c r="AG17" s="136">
        <v>-7753000</v>
      </c>
      <c r="AH17" s="144">
        <v>5.6000000000000001E-2</v>
      </c>
      <c r="AI17" s="138">
        <v>-28587000</v>
      </c>
      <c r="AJ17" s="145">
        <v>-7.6999999999999999E-2</v>
      </c>
      <c r="AK17" s="139">
        <v>-9671000</v>
      </c>
      <c r="AL17" s="140">
        <v>-0.42799999999999999</v>
      </c>
      <c r="AM17" s="136">
        <v>-7077000</v>
      </c>
      <c r="AN17" s="143">
        <v>-0.113</v>
      </c>
      <c r="AO17" s="136">
        <v>-16748000</v>
      </c>
      <c r="AP17" s="143">
        <v>-0.27500000000000002</v>
      </c>
      <c r="AQ17" s="146">
        <v>-9509000</v>
      </c>
      <c r="AR17" s="147">
        <v>-0.23400000000000001</v>
      </c>
      <c r="AS17" s="146">
        <v>-26257000</v>
      </c>
      <c r="AT17" s="147">
        <v>-0.26</v>
      </c>
      <c r="AU17" s="146">
        <v>-8527000</v>
      </c>
      <c r="AV17" s="148">
        <v>-0.1</v>
      </c>
      <c r="AW17" s="138">
        <v>-34784000</v>
      </c>
      <c r="AX17" s="149">
        <v>-0.217</v>
      </c>
      <c r="AY17" s="139">
        <v>-9493000</v>
      </c>
      <c r="AZ17" s="140">
        <v>1.7999999999999999E-2</v>
      </c>
      <c r="BA17" s="136">
        <v>-8416000</v>
      </c>
      <c r="BB17" s="143">
        <v>-0.189</v>
      </c>
      <c r="BC17" s="136">
        <v>-17908000</v>
      </c>
      <c r="BD17" s="143">
        <v>-6.9000000000000006E-2</v>
      </c>
      <c r="BE17" s="146">
        <v>-9327703.8275550008</v>
      </c>
      <c r="BF17" s="147">
        <v>1.9071586593651602E-2</v>
      </c>
      <c r="BG17" s="146">
        <v>-27236190.011957899</v>
      </c>
      <c r="BH17" s="147">
        <v>-3.7293244245783397E-2</v>
      </c>
      <c r="BI17" s="146">
        <v>-8915554.6199999992</v>
      </c>
      <c r="BJ17" s="148">
        <v>-4.5512374764597997E-2</v>
      </c>
      <c r="BK17" s="138">
        <v>-36151744.631957904</v>
      </c>
      <c r="BL17" s="149">
        <v>-3.93081751008778E-2</v>
      </c>
      <c r="BM17" s="139">
        <v>-12008752.109999999</v>
      </c>
      <c r="BN17" s="140">
        <v>-0.26501555092358198</v>
      </c>
      <c r="BO17" s="136">
        <v>-11234482.050000001</v>
      </c>
      <c r="BP17" s="143">
        <v>-0.33497210361903901</v>
      </c>
      <c r="BQ17" s="136">
        <v>-23243234.16</v>
      </c>
      <c r="BR17" s="143">
        <v>-0.297889387224885</v>
      </c>
      <c r="BS17" s="136">
        <v>-11209376.91</v>
      </c>
      <c r="BT17" s="143">
        <v>-0.20172950569960699</v>
      </c>
      <c r="BU17" s="136">
        <v>-34452611.07</v>
      </c>
      <c r="BV17" s="143">
        <v>-0.26495706832981297</v>
      </c>
      <c r="BW17" s="146">
        <v>-10608309.890000001</v>
      </c>
      <c r="BX17" s="148">
        <v>-0.18986539168328301</v>
      </c>
      <c r="BY17" s="138">
        <v>-45060920.960000001</v>
      </c>
      <c r="BZ17" s="149">
        <v>-0.246438350866377</v>
      </c>
      <c r="CA17" s="150">
        <v>-13715541.82</v>
      </c>
      <c r="CB17" s="151">
        <v>-0.142128815247898</v>
      </c>
      <c r="CC17" s="152">
        <v>-12129190.029999999</v>
      </c>
      <c r="CD17" s="151">
        <v>-7.9639450756877395E-2</v>
      </c>
      <c r="CE17" s="152">
        <v>-25844731.850000001</v>
      </c>
      <c r="CF17" s="151">
        <v>-0.111924944355506</v>
      </c>
    </row>
    <row r="18" spans="1:84" ht="13.35" customHeight="1" x14ac:dyDescent="0.25">
      <c r="A18" s="135" t="s">
        <v>80</v>
      </c>
      <c r="B18" s="136">
        <v>-6050000</v>
      </c>
      <c r="C18" s="136">
        <v>-7082000</v>
      </c>
      <c r="D18" s="136">
        <v>-13132000</v>
      </c>
      <c r="E18" s="136">
        <v>-6579000</v>
      </c>
      <c r="F18" s="136">
        <v>-19711000</v>
      </c>
      <c r="G18" s="137">
        <v>-7987000</v>
      </c>
      <c r="H18" s="138">
        <v>-27698000</v>
      </c>
      <c r="I18" s="139">
        <v>-6199000</v>
      </c>
      <c r="J18" s="140">
        <v>-2.5000000000000001E-2</v>
      </c>
      <c r="K18" s="136">
        <v>-7002000</v>
      </c>
      <c r="L18" s="140">
        <v>1.0999999999999999E-2</v>
      </c>
      <c r="M18" s="136">
        <v>-13201000</v>
      </c>
      <c r="N18" s="140">
        <v>5.0000000000000001E-3</v>
      </c>
      <c r="O18" s="136">
        <v>-6971000</v>
      </c>
      <c r="P18" s="140">
        <v>-0.06</v>
      </c>
      <c r="Q18" s="136">
        <v>-20172000</v>
      </c>
      <c r="R18" s="140">
        <v>2.3E-2</v>
      </c>
      <c r="S18" s="136">
        <v>-9086000</v>
      </c>
      <c r="T18" s="141">
        <v>0.13800000000000001</v>
      </c>
      <c r="U18" s="138">
        <v>-29258000</v>
      </c>
      <c r="V18" s="142">
        <v>-5.6000000000000001E-2</v>
      </c>
      <c r="W18" s="139">
        <v>-8504000</v>
      </c>
      <c r="X18" s="143">
        <v>-0.372</v>
      </c>
      <c r="Y18" s="136">
        <v>-7100000</v>
      </c>
      <c r="Z18" s="143">
        <v>-1.4E-2</v>
      </c>
      <c r="AA18" s="136">
        <v>-15604000</v>
      </c>
      <c r="AB18" s="140">
        <v>-0.182</v>
      </c>
      <c r="AC18" s="136">
        <v>-7697000</v>
      </c>
      <c r="AD18" s="140">
        <v>-0.104</v>
      </c>
      <c r="AE18" s="136">
        <v>-23302000</v>
      </c>
      <c r="AF18" s="140">
        <v>-0.155</v>
      </c>
      <c r="AG18" s="136">
        <v>-8987000</v>
      </c>
      <c r="AH18" s="144">
        <v>1.0999999999999999E-2</v>
      </c>
      <c r="AI18" s="138">
        <v>-32289000</v>
      </c>
      <c r="AJ18" s="145">
        <v>-0.104</v>
      </c>
      <c r="AK18" s="139">
        <v>-7820000</v>
      </c>
      <c r="AL18" s="140">
        <v>8.1000000000000003E-2</v>
      </c>
      <c r="AM18" s="136">
        <v>-5955000</v>
      </c>
      <c r="AN18" s="143">
        <v>0.161</v>
      </c>
      <c r="AO18" s="136">
        <v>-13775000</v>
      </c>
      <c r="AP18" s="143">
        <v>0.11700000000000001</v>
      </c>
      <c r="AQ18" s="146">
        <v>-6865000</v>
      </c>
      <c r="AR18" s="147">
        <v>0.108</v>
      </c>
      <c r="AS18" s="146">
        <v>-20639000</v>
      </c>
      <c r="AT18" s="147">
        <v>0.114</v>
      </c>
      <c r="AU18" s="146">
        <v>-8411000</v>
      </c>
      <c r="AV18" s="148">
        <v>6.4000000000000001E-2</v>
      </c>
      <c r="AW18" s="138">
        <v>-29050000</v>
      </c>
      <c r="AX18" s="149">
        <v>0.1</v>
      </c>
      <c r="AY18" s="139">
        <v>-8110000</v>
      </c>
      <c r="AZ18" s="140">
        <v>-3.6999999999999998E-2</v>
      </c>
      <c r="BA18" s="136">
        <v>-8897000</v>
      </c>
      <c r="BB18" s="143">
        <v>-0.49399999999999999</v>
      </c>
      <c r="BC18" s="136">
        <v>-17008000</v>
      </c>
      <c r="BD18" s="143">
        <v>-0.23499999999999999</v>
      </c>
      <c r="BE18" s="146">
        <v>-7495182.6914614998</v>
      </c>
      <c r="BF18" s="147">
        <v>-9.1862935222334893E-2</v>
      </c>
      <c r="BG18" s="146">
        <v>-24502783.571461499</v>
      </c>
      <c r="BH18" s="147">
        <v>-0.18720014232986501</v>
      </c>
      <c r="BI18" s="146">
        <v>-11661424.43</v>
      </c>
      <c r="BJ18" s="148">
        <v>-0.38650014123331899</v>
      </c>
      <c r="BK18" s="138">
        <v>-36164208.001461498</v>
      </c>
      <c r="BL18" s="149">
        <v>-0.24490275114399701</v>
      </c>
      <c r="BM18" s="139">
        <v>-9159629.4800000004</v>
      </c>
      <c r="BN18" s="140">
        <v>-0.12936131749232799</v>
      </c>
      <c r="BO18" s="136">
        <v>-8647661.2599999998</v>
      </c>
      <c r="BP18" s="143">
        <v>2.8041423345631599E-2</v>
      </c>
      <c r="BQ18" s="136">
        <v>-17807290.739999998</v>
      </c>
      <c r="BR18" s="143">
        <v>-4.7019557058185099E-2</v>
      </c>
      <c r="BS18" s="136">
        <v>-8745269.0700000003</v>
      </c>
      <c r="BT18" s="143">
        <v>-0.16678531131237101</v>
      </c>
      <c r="BU18" s="136">
        <v>-26552559.809999999</v>
      </c>
      <c r="BV18" s="143">
        <v>-8.3654831809634997E-2</v>
      </c>
      <c r="BW18" s="146">
        <v>-11139289.890000001</v>
      </c>
      <c r="BX18" s="148">
        <v>4.4774507877164998E-2</v>
      </c>
      <c r="BY18" s="138">
        <v>-37691849.700000003</v>
      </c>
      <c r="BZ18" s="149">
        <v>-4.2241812636316198E-2</v>
      </c>
      <c r="CA18" s="150">
        <v>-10737614.939999999</v>
      </c>
      <c r="CB18" s="151">
        <v>-0.17227612355341701</v>
      </c>
      <c r="CC18" s="152">
        <v>-13024355.949999999</v>
      </c>
      <c r="CD18" s="151">
        <v>-0.50611310485119498</v>
      </c>
      <c r="CE18" s="152">
        <v>-23761970.890000001</v>
      </c>
      <c r="CF18" s="151">
        <v>-0.334395626877938</v>
      </c>
    </row>
    <row r="19" spans="1:84" ht="13.35" customHeight="1" x14ac:dyDescent="0.25">
      <c r="A19" s="220"/>
      <c r="H19" s="212"/>
      <c r="I19" s="302"/>
      <c r="U19" s="212"/>
      <c r="V19" s="212"/>
      <c r="W19" s="302"/>
      <c r="AI19" s="212"/>
      <c r="AJ19" s="212"/>
      <c r="AK19" s="302"/>
      <c r="AW19" s="212"/>
      <c r="AX19" s="212"/>
      <c r="AY19" s="302"/>
      <c r="BK19" s="212"/>
      <c r="BL19" s="212"/>
      <c r="BM19" s="302"/>
      <c r="BY19" s="212"/>
      <c r="BZ19" s="212"/>
      <c r="CA19" s="303"/>
    </row>
    <row r="20" spans="1:84" ht="13.35" customHeight="1" x14ac:dyDescent="0.25">
      <c r="A20" s="38" t="s">
        <v>81</v>
      </c>
      <c r="B20" s="39">
        <v>55104000</v>
      </c>
      <c r="C20" s="39">
        <v>50344000</v>
      </c>
      <c r="D20" s="39">
        <v>105448000</v>
      </c>
      <c r="E20" s="39">
        <v>52175000</v>
      </c>
      <c r="F20" s="39">
        <v>157623000</v>
      </c>
      <c r="G20" s="40">
        <v>54686000</v>
      </c>
      <c r="H20" s="41">
        <v>212309000</v>
      </c>
      <c r="I20" s="42">
        <v>55056000</v>
      </c>
      <c r="J20" s="43">
        <v>-1E-3</v>
      </c>
      <c r="K20" s="39">
        <v>55160000</v>
      </c>
      <c r="L20" s="43">
        <v>9.6000000000000002E-2</v>
      </c>
      <c r="M20" s="39">
        <v>110215000</v>
      </c>
      <c r="N20" s="43">
        <v>4.4999999999999998E-2</v>
      </c>
      <c r="O20" s="39">
        <v>54484000</v>
      </c>
      <c r="P20" s="43">
        <v>4.3999999999999997E-2</v>
      </c>
      <c r="Q20" s="39">
        <v>164700000</v>
      </c>
      <c r="R20" s="43">
        <v>4.4999999999999998E-2</v>
      </c>
      <c r="S20" s="39">
        <v>58129000</v>
      </c>
      <c r="T20" s="44">
        <v>6.3E-2</v>
      </c>
      <c r="U20" s="41">
        <v>222829000</v>
      </c>
      <c r="V20" s="45">
        <v>0.05</v>
      </c>
      <c r="W20" s="42">
        <v>58649000</v>
      </c>
      <c r="X20" s="43">
        <v>6.5000000000000002E-2</v>
      </c>
      <c r="Y20" s="39">
        <v>62048000</v>
      </c>
      <c r="Z20" s="43">
        <v>0.125</v>
      </c>
      <c r="AA20" s="39">
        <v>120698000</v>
      </c>
      <c r="AB20" s="43">
        <v>9.5000000000000001E-2</v>
      </c>
      <c r="AC20" s="39">
        <v>63921000</v>
      </c>
      <c r="AD20" s="43">
        <v>0.17299999999999999</v>
      </c>
      <c r="AE20" s="39">
        <v>184618000</v>
      </c>
      <c r="AF20" s="43">
        <v>0.121</v>
      </c>
      <c r="AG20" s="39">
        <v>66478000</v>
      </c>
      <c r="AH20" s="44">
        <v>0.14399999999999999</v>
      </c>
      <c r="AI20" s="41">
        <v>251097000</v>
      </c>
      <c r="AJ20" s="45">
        <v>0.127</v>
      </c>
      <c r="AK20" s="42">
        <v>68232000</v>
      </c>
      <c r="AL20" s="43">
        <v>0.16300000000000001</v>
      </c>
      <c r="AM20" s="39">
        <v>78244000</v>
      </c>
      <c r="AN20" s="43">
        <v>0.26100000000000001</v>
      </c>
      <c r="AO20" s="39">
        <v>146476000</v>
      </c>
      <c r="AP20" s="43">
        <v>0.214</v>
      </c>
      <c r="AQ20" s="24">
        <v>78061000</v>
      </c>
      <c r="AR20" s="31">
        <v>0.221</v>
      </c>
      <c r="AS20" s="24">
        <v>224537000</v>
      </c>
      <c r="AT20" s="28">
        <v>0.216</v>
      </c>
      <c r="AU20" s="24">
        <v>79408000</v>
      </c>
      <c r="AV20" s="32">
        <v>0.19400000000000001</v>
      </c>
      <c r="AW20" s="41">
        <v>303945000</v>
      </c>
      <c r="AX20" s="30">
        <v>0.21</v>
      </c>
      <c r="AY20" s="42">
        <v>79492000</v>
      </c>
      <c r="AZ20" s="43">
        <v>0.16500000000000001</v>
      </c>
      <c r="BA20" s="39">
        <v>86988000</v>
      </c>
      <c r="BB20" s="43">
        <v>0.112</v>
      </c>
      <c r="BC20" s="39">
        <v>166480000</v>
      </c>
      <c r="BD20" s="43">
        <v>0.13700000000000001</v>
      </c>
      <c r="BE20" s="24">
        <v>90658086.7109835</v>
      </c>
      <c r="BF20" s="31">
        <v>0.16137137385419201</v>
      </c>
      <c r="BG20" s="24">
        <v>257138099.05658099</v>
      </c>
      <c r="BH20" s="28">
        <v>0.14519285439525501</v>
      </c>
      <c r="BI20" s="24">
        <v>90971579.049999997</v>
      </c>
      <c r="BJ20" s="32">
        <v>0.14562215934395001</v>
      </c>
      <c r="BK20" s="41">
        <v>348109678.10658097</v>
      </c>
      <c r="BL20" s="30">
        <v>0.14530501369433901</v>
      </c>
      <c r="BM20" s="42">
        <v>93708837.439999998</v>
      </c>
      <c r="BN20" s="43">
        <v>0.178838788791266</v>
      </c>
      <c r="BO20" s="39">
        <v>101650749.42</v>
      </c>
      <c r="BP20" s="43">
        <v>0.16856709364824801</v>
      </c>
      <c r="BQ20" s="39">
        <v>195359586.86000001</v>
      </c>
      <c r="BR20" s="43">
        <v>0.17347172256602</v>
      </c>
      <c r="BS20" s="39">
        <v>104205366.02</v>
      </c>
      <c r="BT20" s="43">
        <v>0.14943266288207699</v>
      </c>
      <c r="BU20" s="39">
        <v>299564952.88</v>
      </c>
      <c r="BV20" s="43">
        <v>0.16499637346266399</v>
      </c>
      <c r="BW20" s="24">
        <v>106147297.52</v>
      </c>
      <c r="BX20" s="32">
        <v>0.16681823739323101</v>
      </c>
      <c r="BY20" s="41">
        <v>405712250.39999998</v>
      </c>
      <c r="BZ20" s="30">
        <v>0.16547248156594699</v>
      </c>
      <c r="CA20" s="46">
        <v>107882519.48999999</v>
      </c>
      <c r="CB20" s="35">
        <v>0.15125235182941099</v>
      </c>
      <c r="CC20" s="47">
        <v>115994436.25</v>
      </c>
      <c r="CD20" s="35">
        <v>0.14110753646030499</v>
      </c>
      <c r="CE20" s="47">
        <v>223876955.74000001</v>
      </c>
      <c r="CF20" s="35">
        <v>0.14597373662771099</v>
      </c>
    </row>
    <row r="21" spans="1:84" ht="13.35" customHeight="1" x14ac:dyDescent="0.25">
      <c r="A21" s="48" t="s">
        <v>82</v>
      </c>
      <c r="B21" s="143">
        <v>0.61799999999999999</v>
      </c>
      <c r="C21" s="140">
        <v>0.6</v>
      </c>
      <c r="D21" s="140">
        <v>0.61</v>
      </c>
      <c r="E21" s="140">
        <v>0.58199999999999996</v>
      </c>
      <c r="F21" s="140">
        <v>0.6</v>
      </c>
      <c r="G21" s="144">
        <v>0.6</v>
      </c>
      <c r="H21" s="51">
        <v>0.6</v>
      </c>
      <c r="I21" s="52">
        <v>0.58699999999999997</v>
      </c>
      <c r="J21" s="54">
        <v>-3.1</v>
      </c>
      <c r="K21" s="49">
        <v>0.57499999999999996</v>
      </c>
      <c r="L21" s="54">
        <v>-2.5</v>
      </c>
      <c r="M21" s="49">
        <v>0.58099999999999996</v>
      </c>
      <c r="N21" s="54">
        <v>-2.9</v>
      </c>
      <c r="O21" s="49">
        <v>0.55900000000000005</v>
      </c>
      <c r="P21" s="54">
        <v>-2.2999999999999998</v>
      </c>
      <c r="Q21" s="49">
        <v>0.57399999999999995</v>
      </c>
      <c r="R21" s="54">
        <v>-2.7</v>
      </c>
      <c r="S21" s="49">
        <v>0.57099999999999995</v>
      </c>
      <c r="T21" s="55">
        <v>-2.9</v>
      </c>
      <c r="U21" s="51">
        <v>0.57299999999999995</v>
      </c>
      <c r="V21" s="57">
        <v>-2.7</v>
      </c>
      <c r="W21" s="52">
        <v>0.54400000000000004</v>
      </c>
      <c r="X21" s="54">
        <v>-4.4000000000000004</v>
      </c>
      <c r="Y21" s="49">
        <v>0.56599999999999995</v>
      </c>
      <c r="Z21" s="54">
        <v>-0.9</v>
      </c>
      <c r="AA21" s="153">
        <v>0.55500000000000005</v>
      </c>
      <c r="AB21" s="54">
        <v>-2.6</v>
      </c>
      <c r="AC21" s="153">
        <v>0.55700000000000005</v>
      </c>
      <c r="AD21" s="54">
        <v>-0.2</v>
      </c>
      <c r="AE21" s="49">
        <v>0.55600000000000005</v>
      </c>
      <c r="AF21" s="54">
        <v>-1.8</v>
      </c>
      <c r="AG21" s="153">
        <v>0.57699999999999996</v>
      </c>
      <c r="AH21" s="55">
        <v>0.6</v>
      </c>
      <c r="AI21" s="154">
        <v>0.56100000000000005</v>
      </c>
      <c r="AJ21" s="57">
        <v>-1.2</v>
      </c>
      <c r="AK21" s="155">
        <v>0.56000000000000005</v>
      </c>
      <c r="AL21" s="54">
        <v>1.6</v>
      </c>
      <c r="AM21" s="153">
        <v>0.64200000000000002</v>
      </c>
      <c r="AN21" s="54">
        <v>7.6</v>
      </c>
      <c r="AO21" s="153">
        <v>0.60099999999999998</v>
      </c>
      <c r="AP21" s="54">
        <v>4.5999999999999996</v>
      </c>
      <c r="AQ21" s="153">
        <v>0.58799999999999997</v>
      </c>
      <c r="AR21" s="58">
        <v>3.1</v>
      </c>
      <c r="AS21" s="153">
        <v>0.59599999999999997</v>
      </c>
      <c r="AT21" s="58">
        <v>4.0999999999999996</v>
      </c>
      <c r="AU21" s="153">
        <v>0.59899999999999998</v>
      </c>
      <c r="AV21" s="56">
        <v>2.2000000000000002</v>
      </c>
      <c r="AW21" s="154">
        <v>0.59699999999999998</v>
      </c>
      <c r="AX21" s="59">
        <v>3.6</v>
      </c>
      <c r="AY21" s="155">
        <v>0.58399999999999996</v>
      </c>
      <c r="AZ21" s="156" t="s">
        <v>71</v>
      </c>
      <c r="BA21" s="153">
        <v>0.623</v>
      </c>
      <c r="BB21" s="54">
        <v>-1.8</v>
      </c>
      <c r="BC21" s="153">
        <v>0.60399999999999998</v>
      </c>
      <c r="BD21" s="54">
        <v>0.3</v>
      </c>
      <c r="BE21" s="153">
        <v>0.62936449393133498</v>
      </c>
      <c r="BF21" s="58">
        <v>4.1454075382938997</v>
      </c>
      <c r="BG21" s="153">
        <v>0.61275398586949303</v>
      </c>
      <c r="BH21" s="58">
        <v>1.65419422994041</v>
      </c>
      <c r="BI21" s="153">
        <v>0.62013571486832897</v>
      </c>
      <c r="BJ21" s="56">
        <v>2.0868134863148402</v>
      </c>
      <c r="BK21" s="154">
        <v>0.61466604010951198</v>
      </c>
      <c r="BL21" s="59">
        <v>1.7658724473057901</v>
      </c>
      <c r="BM21" s="155">
        <v>0.59459391701798203</v>
      </c>
      <c r="BN21" s="54">
        <v>1.0419497652766201</v>
      </c>
      <c r="BO21" s="153">
        <v>0.63296644421537895</v>
      </c>
      <c r="BP21" s="54">
        <v>0.94876781375800001</v>
      </c>
      <c r="BQ21" s="153">
        <v>0.61396063823587199</v>
      </c>
      <c r="BR21" s="54">
        <v>0.988853494895503</v>
      </c>
      <c r="BS21" s="153">
        <v>0.62910210179549397</v>
      </c>
      <c r="BT21" s="54">
        <v>-2.6239213584100501E-2</v>
      </c>
      <c r="BU21" s="153">
        <v>0.61914431232143097</v>
      </c>
      <c r="BV21" s="54">
        <v>0.63903264519365999</v>
      </c>
      <c r="BW21" s="153">
        <v>0.64050756917856699</v>
      </c>
      <c r="BX21" s="56">
        <v>2.0371854310237998</v>
      </c>
      <c r="BY21" s="154">
        <v>0.62459476224750798</v>
      </c>
      <c r="BZ21" s="59">
        <v>0.99287221379950097</v>
      </c>
      <c r="CA21" s="157">
        <v>0.60084817470185103</v>
      </c>
      <c r="CB21" s="61">
        <v>0.62542576838694497</v>
      </c>
      <c r="CC21" s="158">
        <v>0.60198203359206504</v>
      </c>
      <c r="CD21" s="61">
        <v>-3.0984410623313998</v>
      </c>
      <c r="CE21" s="158">
        <v>0.60143511242719805</v>
      </c>
      <c r="CF21" s="61">
        <v>-1.25255258086744</v>
      </c>
    </row>
    <row r="22" spans="1:84" ht="13.35" customHeight="1" x14ac:dyDescent="0.25">
      <c r="A22" s="159" t="s">
        <v>73</v>
      </c>
      <c r="B22" s="304"/>
      <c r="C22" s="304"/>
      <c r="D22" s="304"/>
      <c r="E22" s="304"/>
      <c r="F22" s="304"/>
      <c r="G22" s="305"/>
      <c r="H22" s="306"/>
      <c r="I22" s="307"/>
      <c r="J22" s="304"/>
      <c r="K22" s="304"/>
      <c r="L22" s="304"/>
      <c r="M22" s="304"/>
      <c r="N22" s="304"/>
      <c r="O22" s="304"/>
      <c r="P22" s="304"/>
      <c r="Q22" s="304"/>
      <c r="R22" s="304"/>
      <c r="S22" s="304"/>
      <c r="T22" s="305"/>
      <c r="U22" s="306"/>
      <c r="V22" s="306"/>
      <c r="W22" s="160">
        <v>46632000</v>
      </c>
      <c r="X22" s="304"/>
      <c r="Y22" s="161">
        <v>47653000</v>
      </c>
      <c r="Z22" s="304"/>
      <c r="AA22" s="161">
        <v>94285000</v>
      </c>
      <c r="AB22" s="304"/>
      <c r="AC22" s="161">
        <v>48865000</v>
      </c>
      <c r="AD22" s="304"/>
      <c r="AE22" s="161">
        <v>143151000</v>
      </c>
      <c r="AF22" s="304"/>
      <c r="AG22" s="161">
        <v>49878000</v>
      </c>
      <c r="AH22" s="305"/>
      <c r="AI22" s="162">
        <v>193029000</v>
      </c>
      <c r="AJ22" s="308"/>
      <c r="AK22" s="160">
        <v>52304000</v>
      </c>
      <c r="AL22" s="163">
        <v>0.122</v>
      </c>
      <c r="AM22" s="161">
        <v>59678000</v>
      </c>
      <c r="AN22" s="163">
        <v>0.252</v>
      </c>
      <c r="AO22" s="161">
        <v>111982000</v>
      </c>
      <c r="AP22" s="163">
        <v>0.188</v>
      </c>
      <c r="AQ22" s="161">
        <v>59045000</v>
      </c>
      <c r="AR22" s="164">
        <v>0.20799999999999999</v>
      </c>
      <c r="AS22" s="161">
        <v>171027000</v>
      </c>
      <c r="AT22" s="163">
        <v>0.19500000000000001</v>
      </c>
      <c r="AU22" s="161">
        <v>59802000</v>
      </c>
      <c r="AV22" s="165">
        <v>0.19900000000000001</v>
      </c>
      <c r="AW22" s="166">
        <v>230829000</v>
      </c>
      <c r="AX22" s="167">
        <v>0.19600000000000001</v>
      </c>
      <c r="AY22" s="160">
        <v>60146000</v>
      </c>
      <c r="AZ22" s="163">
        <v>0.15</v>
      </c>
      <c r="BA22" s="161">
        <v>63914000</v>
      </c>
      <c r="BB22" s="163">
        <v>7.0999999999999994E-2</v>
      </c>
      <c r="BC22" s="161">
        <v>124061000</v>
      </c>
      <c r="BD22" s="163">
        <v>0.108</v>
      </c>
      <c r="BE22" s="161">
        <v>65725160.503883503</v>
      </c>
      <c r="BF22" s="164">
        <v>0.11313250617249899</v>
      </c>
      <c r="BG22" s="161">
        <v>189786108.11658001</v>
      </c>
      <c r="BH22" s="163">
        <v>0.109683500926147</v>
      </c>
      <c r="BI22" s="161">
        <v>66057760.780000001</v>
      </c>
      <c r="BJ22" s="165">
        <v>0.104604581792117</v>
      </c>
      <c r="BK22" s="166">
        <v>255843868.89658099</v>
      </c>
      <c r="BL22" s="167">
        <v>0.10836767892212799</v>
      </c>
      <c r="BM22" s="160">
        <v>68831877.959999993</v>
      </c>
      <c r="BN22" s="163">
        <v>0.14440469717658599</v>
      </c>
      <c r="BO22" s="161">
        <v>73053755.609999999</v>
      </c>
      <c r="BP22" s="163">
        <v>0.142991909544224</v>
      </c>
      <c r="BQ22" s="161">
        <v>141885633.56999999</v>
      </c>
      <c r="BR22" s="163">
        <v>0.14367684835802999</v>
      </c>
      <c r="BS22" s="161">
        <v>74604473.989999995</v>
      </c>
      <c r="BT22" s="163">
        <v>0.13509763107526901</v>
      </c>
      <c r="BU22" s="161">
        <v>216490107.56</v>
      </c>
      <c r="BV22" s="163">
        <v>0.140705764549513</v>
      </c>
      <c r="BW22" s="161">
        <v>76410412.079999998</v>
      </c>
      <c r="BX22" s="165">
        <v>0.15672119638567</v>
      </c>
      <c r="BY22" s="166">
        <v>292900519.63999999</v>
      </c>
      <c r="BZ22" s="167">
        <v>0.144840878553155</v>
      </c>
      <c r="CA22" s="168">
        <v>80809041.989999995</v>
      </c>
      <c r="CB22" s="169">
        <v>0.174006062088851</v>
      </c>
      <c r="CC22" s="170">
        <v>86234804.099999994</v>
      </c>
      <c r="CD22" s="169">
        <v>0.18042944376969999</v>
      </c>
      <c r="CE22" s="170">
        <v>167043846.09</v>
      </c>
      <c r="CF22" s="169">
        <v>0.17731331838884201</v>
      </c>
    </row>
    <row r="23" spans="1:84" ht="13.35" customHeight="1" x14ac:dyDescent="0.25">
      <c r="A23" s="171" t="s">
        <v>83</v>
      </c>
      <c r="B23" s="292"/>
      <c r="C23" s="292"/>
      <c r="D23" s="292"/>
      <c r="E23" s="292"/>
      <c r="F23" s="292"/>
      <c r="G23" s="293"/>
      <c r="H23" s="294"/>
      <c r="I23" s="295"/>
      <c r="J23" s="292"/>
      <c r="K23" s="292"/>
      <c r="L23" s="292"/>
      <c r="M23" s="292"/>
      <c r="N23" s="292"/>
      <c r="O23" s="292"/>
      <c r="P23" s="292"/>
      <c r="Q23" s="292"/>
      <c r="R23" s="292"/>
      <c r="S23" s="292"/>
      <c r="T23" s="293"/>
      <c r="U23" s="294"/>
      <c r="V23" s="294"/>
      <c r="W23" s="172">
        <v>0.57499999999999996</v>
      </c>
      <c r="X23" s="292"/>
      <c r="Y23" s="173">
        <v>0.58599999999999997</v>
      </c>
      <c r="Z23" s="292"/>
      <c r="AA23" s="174">
        <v>0.57999999999999996</v>
      </c>
      <c r="AB23" s="292"/>
      <c r="AC23" s="174">
        <v>0.57899999999999996</v>
      </c>
      <c r="AD23" s="292"/>
      <c r="AE23" s="173">
        <v>0.57999999999999996</v>
      </c>
      <c r="AF23" s="292"/>
      <c r="AG23" s="174">
        <v>0.59299999999999997</v>
      </c>
      <c r="AH23" s="293"/>
      <c r="AI23" s="175">
        <v>0.58299999999999996</v>
      </c>
      <c r="AJ23" s="309"/>
      <c r="AK23" s="172">
        <v>0.59099999999999997</v>
      </c>
      <c r="AL23" s="176">
        <v>1.6</v>
      </c>
      <c r="AM23" s="174">
        <v>0.67900000000000005</v>
      </c>
      <c r="AN23" s="176">
        <v>9.3000000000000007</v>
      </c>
      <c r="AO23" s="174">
        <v>0.63500000000000001</v>
      </c>
      <c r="AP23" s="176">
        <v>5.4</v>
      </c>
      <c r="AQ23" s="174">
        <v>0.60799999999999998</v>
      </c>
      <c r="AR23" s="177">
        <v>2.9</v>
      </c>
      <c r="AS23" s="174">
        <v>0.625</v>
      </c>
      <c r="AT23" s="177">
        <v>4.5</v>
      </c>
      <c r="AU23" s="174">
        <v>0.61699999999999999</v>
      </c>
      <c r="AV23" s="178">
        <v>2.4</v>
      </c>
      <c r="AW23" s="175">
        <v>0.623</v>
      </c>
      <c r="AX23" s="179">
        <v>4</v>
      </c>
      <c r="AY23" s="172">
        <v>0.60599999999999998</v>
      </c>
      <c r="AZ23" s="176">
        <v>1.5</v>
      </c>
      <c r="BA23" s="174">
        <v>0.63200000000000001</v>
      </c>
      <c r="BB23" s="176">
        <v>-4.7</v>
      </c>
      <c r="BC23" s="174">
        <v>0.61899999999999999</v>
      </c>
      <c r="BD23" s="176">
        <v>-1.6</v>
      </c>
      <c r="BE23" s="174">
        <v>0.63585182345401003</v>
      </c>
      <c r="BF23" s="177">
        <v>2.7373102536384999</v>
      </c>
      <c r="BG23" s="174">
        <v>0.62482618946350199</v>
      </c>
      <c r="BH23" s="177">
        <v>-5.60082350711033E-2</v>
      </c>
      <c r="BI23" s="174">
        <v>0.62216201954008299</v>
      </c>
      <c r="BJ23" s="178">
        <v>0.488343797270896</v>
      </c>
      <c r="BK23" s="175">
        <v>0.62413612989358203</v>
      </c>
      <c r="BL23" s="179">
        <v>8.7073176424801196E-2</v>
      </c>
      <c r="BM23" s="172">
        <v>0.59675899055790604</v>
      </c>
      <c r="BN23" s="176">
        <v>-0.89208095619379701</v>
      </c>
      <c r="BO23" s="174">
        <v>0.63145205329402798</v>
      </c>
      <c r="BP23" s="176">
        <v>-9.0973575097297296E-2</v>
      </c>
      <c r="BQ23" s="174">
        <v>0.614131714175154</v>
      </c>
      <c r="BR23" s="176">
        <v>-0.50068358448369699</v>
      </c>
      <c r="BS23" s="174">
        <v>0.62697394345184498</v>
      </c>
      <c r="BT23" s="176">
        <v>-0.88778800021650495</v>
      </c>
      <c r="BU23" s="174">
        <v>0.61849743182045203</v>
      </c>
      <c r="BV23" s="176">
        <v>-0.63287576430499604</v>
      </c>
      <c r="BW23" s="174">
        <v>0.63415450885722802</v>
      </c>
      <c r="BX23" s="178">
        <v>1.1992489317145001</v>
      </c>
      <c r="BY23" s="175">
        <v>0.622506950194881</v>
      </c>
      <c r="BZ23" s="179">
        <v>-0.16291796987010199</v>
      </c>
      <c r="CA23" s="180">
        <v>0.60497669344988503</v>
      </c>
      <c r="CB23" s="181">
        <v>0.82177028919789796</v>
      </c>
      <c r="CC23" s="182">
        <v>0.598757843630224</v>
      </c>
      <c r="CD23" s="181">
        <v>-3.2694209663803999</v>
      </c>
      <c r="CE23" s="182">
        <v>0.60175022653448096</v>
      </c>
      <c r="CF23" s="181">
        <v>-1.2381487640672999</v>
      </c>
    </row>
    <row r="24" spans="1:84" ht="13.35" customHeight="1" x14ac:dyDescent="0.25">
      <c r="A24" s="183" t="s">
        <v>74</v>
      </c>
      <c r="B24" s="310"/>
      <c r="C24" s="310"/>
      <c r="D24" s="310"/>
      <c r="E24" s="310"/>
      <c r="F24" s="310"/>
      <c r="G24" s="311"/>
      <c r="H24" s="312"/>
      <c r="I24" s="313"/>
      <c r="J24" s="310"/>
      <c r="K24" s="310"/>
      <c r="L24" s="310"/>
      <c r="M24" s="310"/>
      <c r="N24" s="310"/>
      <c r="O24" s="310"/>
      <c r="P24" s="310"/>
      <c r="Q24" s="310"/>
      <c r="R24" s="310"/>
      <c r="S24" s="310"/>
      <c r="T24" s="311"/>
      <c r="U24" s="312"/>
      <c r="V24" s="312"/>
      <c r="W24" s="184">
        <v>12017000</v>
      </c>
      <c r="X24" s="310"/>
      <c r="Y24" s="185">
        <v>14396000</v>
      </c>
      <c r="Z24" s="310"/>
      <c r="AA24" s="185">
        <v>26412000</v>
      </c>
      <c r="AB24" s="310"/>
      <c r="AC24" s="185">
        <v>15055000</v>
      </c>
      <c r="AD24" s="310"/>
      <c r="AE24" s="185">
        <v>41468000</v>
      </c>
      <c r="AF24" s="310"/>
      <c r="AG24" s="185">
        <v>16600000</v>
      </c>
      <c r="AH24" s="311"/>
      <c r="AI24" s="186">
        <v>58068000</v>
      </c>
      <c r="AJ24" s="312"/>
      <c r="AK24" s="184">
        <v>15927000</v>
      </c>
      <c r="AL24" s="187">
        <v>0.32500000000000001</v>
      </c>
      <c r="AM24" s="185">
        <v>18566000</v>
      </c>
      <c r="AN24" s="187">
        <v>0.28999999999999998</v>
      </c>
      <c r="AO24" s="185">
        <v>34494000</v>
      </c>
      <c r="AP24" s="187">
        <v>0.30599999999999999</v>
      </c>
      <c r="AQ24" s="185">
        <v>19016000</v>
      </c>
      <c r="AR24" s="188">
        <v>0.26300000000000001</v>
      </c>
      <c r="AS24" s="185">
        <v>53510000</v>
      </c>
      <c r="AT24" s="187">
        <v>0.28999999999999998</v>
      </c>
      <c r="AU24" s="185">
        <v>19606000</v>
      </c>
      <c r="AV24" s="189">
        <v>0.18099999999999999</v>
      </c>
      <c r="AW24" s="186">
        <v>73116000</v>
      </c>
      <c r="AX24" s="190">
        <v>0.25900000000000001</v>
      </c>
      <c r="AY24" s="184">
        <v>19346000</v>
      </c>
      <c r="AZ24" s="187">
        <v>0.215</v>
      </c>
      <c r="BA24" s="185">
        <v>23073000</v>
      </c>
      <c r="BB24" s="187">
        <v>0.24299999999999999</v>
      </c>
      <c r="BC24" s="185">
        <v>42419000</v>
      </c>
      <c r="BD24" s="187">
        <v>0.23</v>
      </c>
      <c r="BE24" s="185">
        <v>24932926.2071</v>
      </c>
      <c r="BF24" s="188">
        <v>0.311154353029372</v>
      </c>
      <c r="BG24" s="185">
        <v>67351990.939999998</v>
      </c>
      <c r="BH24" s="187">
        <v>0.25868754715750703</v>
      </c>
      <c r="BI24" s="185">
        <v>24913818.27</v>
      </c>
      <c r="BJ24" s="189">
        <v>0.27073494581839702</v>
      </c>
      <c r="BK24" s="186">
        <v>92265809.209999993</v>
      </c>
      <c r="BL24" s="190">
        <v>0.26191804127837098</v>
      </c>
      <c r="BM24" s="184">
        <v>24876959.48</v>
      </c>
      <c r="BN24" s="187">
        <v>0.28589364402017098</v>
      </c>
      <c r="BO24" s="185">
        <v>28596993.809999999</v>
      </c>
      <c r="BP24" s="187">
        <v>0.239412838187642</v>
      </c>
      <c r="BQ24" s="185">
        <v>53473953.289999999</v>
      </c>
      <c r="BR24" s="187">
        <v>0.26061132244921698</v>
      </c>
      <c r="BS24" s="185">
        <v>29600892.030000001</v>
      </c>
      <c r="BT24" s="187">
        <v>0.187220937651944</v>
      </c>
      <c r="BU24" s="185">
        <v>83074845.319999993</v>
      </c>
      <c r="BV24" s="187">
        <v>0.233443052841698</v>
      </c>
      <c r="BW24" s="185">
        <v>29736885.440000001</v>
      </c>
      <c r="BX24" s="189">
        <v>0.19359004379540301</v>
      </c>
      <c r="BY24" s="186">
        <v>112811730.76000001</v>
      </c>
      <c r="BZ24" s="190">
        <v>0.22268185502212201</v>
      </c>
      <c r="CA24" s="191">
        <v>27073477.5</v>
      </c>
      <c r="CB24" s="192">
        <v>8.8295276670201803E-2</v>
      </c>
      <c r="CC24" s="193">
        <v>29759632.149999999</v>
      </c>
      <c r="CD24" s="192">
        <v>4.0655963620674002E-2</v>
      </c>
      <c r="CE24" s="193">
        <v>56833109.649999999</v>
      </c>
      <c r="CF24" s="192">
        <v>6.2818552834173702E-2</v>
      </c>
    </row>
    <row r="25" spans="1:84" ht="13.35" customHeight="1" x14ac:dyDescent="0.25">
      <c r="A25" s="194" t="s">
        <v>83</v>
      </c>
      <c r="B25" s="296"/>
      <c r="C25" s="296"/>
      <c r="D25" s="296"/>
      <c r="E25" s="296"/>
      <c r="F25" s="296"/>
      <c r="G25" s="297"/>
      <c r="H25" s="298"/>
      <c r="I25" s="299"/>
      <c r="J25" s="296"/>
      <c r="K25" s="296"/>
      <c r="L25" s="296"/>
      <c r="M25" s="296"/>
      <c r="N25" s="296"/>
      <c r="O25" s="296"/>
      <c r="P25" s="296"/>
      <c r="Q25" s="296"/>
      <c r="R25" s="296"/>
      <c r="S25" s="296"/>
      <c r="T25" s="297"/>
      <c r="U25" s="298"/>
      <c r="V25" s="298"/>
      <c r="W25" s="195">
        <v>0.45</v>
      </c>
      <c r="X25" s="296"/>
      <c r="Y25" s="196">
        <v>0.50700000000000001</v>
      </c>
      <c r="Z25" s="296"/>
      <c r="AA25" s="196">
        <v>0.47899999999999998</v>
      </c>
      <c r="AB25" s="296"/>
      <c r="AC25" s="196">
        <v>0.495</v>
      </c>
      <c r="AD25" s="296"/>
      <c r="AE25" s="197">
        <v>0.48499999999999999</v>
      </c>
      <c r="AF25" s="296"/>
      <c r="AG25" s="196">
        <v>0.53400000000000003</v>
      </c>
      <c r="AH25" s="297"/>
      <c r="AI25" s="198">
        <v>0.498</v>
      </c>
      <c r="AJ25" s="314"/>
      <c r="AK25" s="199">
        <v>0.47799999999999998</v>
      </c>
      <c r="AL25" s="200">
        <v>2.9</v>
      </c>
      <c r="AM25" s="196">
        <v>0.54500000000000004</v>
      </c>
      <c r="AN25" s="200">
        <v>3.8</v>
      </c>
      <c r="AO25" s="196">
        <v>0.51200000000000001</v>
      </c>
      <c r="AP25" s="200">
        <v>3.3</v>
      </c>
      <c r="AQ25" s="196">
        <v>0.53200000000000003</v>
      </c>
      <c r="AR25" s="200">
        <v>3.7</v>
      </c>
      <c r="AS25" s="196">
        <v>0.51900000000000002</v>
      </c>
      <c r="AT25" s="200">
        <v>3.4</v>
      </c>
      <c r="AU25" s="196">
        <v>0.55000000000000004</v>
      </c>
      <c r="AV25" s="201">
        <v>1.6</v>
      </c>
      <c r="AW25" s="198">
        <v>0.52700000000000002</v>
      </c>
      <c r="AX25" s="202">
        <v>2.9</v>
      </c>
      <c r="AY25" s="199">
        <v>0.52600000000000002</v>
      </c>
      <c r="AZ25" s="200">
        <v>4.8</v>
      </c>
      <c r="BA25" s="196">
        <v>0.6</v>
      </c>
      <c r="BB25" s="200">
        <v>5.5</v>
      </c>
      <c r="BC25" s="196">
        <v>0.56399999999999995</v>
      </c>
      <c r="BD25" s="200">
        <v>5.2</v>
      </c>
      <c r="BE25" s="196">
        <v>0.61288117273799902</v>
      </c>
      <c r="BF25" s="200">
        <v>8.0815655288994002</v>
      </c>
      <c r="BG25" s="196">
        <v>0.58111632376429301</v>
      </c>
      <c r="BH25" s="200">
        <v>6.2265968603220996</v>
      </c>
      <c r="BI25" s="196">
        <v>0.61482641416597605</v>
      </c>
      <c r="BJ25" s="201">
        <v>6.4534616711966999</v>
      </c>
      <c r="BK25" s="198">
        <v>0.589849007867848</v>
      </c>
      <c r="BL25" s="202">
        <v>6.2925698206569001</v>
      </c>
      <c r="BM25" s="199">
        <v>0.58868444659556096</v>
      </c>
      <c r="BN25" s="200">
        <v>6.2585073985879003</v>
      </c>
      <c r="BO25" s="196">
        <v>0.63686828375250404</v>
      </c>
      <c r="BP25" s="200">
        <v>3.6741987659427</v>
      </c>
      <c r="BQ25" s="196">
        <v>0.61350717384940101</v>
      </c>
      <c r="BR25" s="200">
        <v>4.9570450333589999</v>
      </c>
      <c r="BS25" s="196">
        <v>0.63453044104496004</v>
      </c>
      <c r="BT25" s="200">
        <v>2.1649268306960998</v>
      </c>
      <c r="BU25" s="196">
        <v>0.62083643509716302</v>
      </c>
      <c r="BV25" s="200">
        <v>3.9720111332869998</v>
      </c>
      <c r="BW25" s="196">
        <v>0.657431268963797</v>
      </c>
      <c r="BX25" s="201">
        <v>4.2604854797820897</v>
      </c>
      <c r="BY25" s="198">
        <v>0.63008144393860999</v>
      </c>
      <c r="BZ25" s="202">
        <v>4.0232436070761999</v>
      </c>
      <c r="CA25" s="203">
        <v>0.58885376204467299</v>
      </c>
      <c r="CB25" s="204">
        <v>1.6931544911202901E-2</v>
      </c>
      <c r="CC25" s="205">
        <v>0.61152400113986904</v>
      </c>
      <c r="CD25" s="204">
        <v>-2.5344282612634998</v>
      </c>
      <c r="CE25" s="205">
        <v>0.60051083681362905</v>
      </c>
      <c r="CF25" s="204">
        <v>-1.2996337035772001</v>
      </c>
    </row>
    <row r="26" spans="1:84" ht="13.35" customHeight="1" x14ac:dyDescent="0.25">
      <c r="A26" s="315"/>
      <c r="H26" s="300"/>
      <c r="I26" s="21"/>
      <c r="U26" s="300"/>
      <c r="V26" s="300"/>
      <c r="W26" s="21"/>
      <c r="AI26" s="300"/>
      <c r="AJ26" s="300"/>
      <c r="AK26" s="21"/>
      <c r="AW26" s="300"/>
      <c r="AX26" s="316"/>
      <c r="AY26" s="21"/>
      <c r="BK26" s="300"/>
      <c r="BL26" s="316"/>
      <c r="BM26" s="21"/>
      <c r="BY26" s="300"/>
      <c r="BZ26" s="316"/>
      <c r="CA26" s="301"/>
    </row>
    <row r="27" spans="1:84" ht="13.35" customHeight="1" x14ac:dyDescent="0.25">
      <c r="A27" s="38" t="s">
        <v>84</v>
      </c>
      <c r="B27" s="124">
        <v>-2518000</v>
      </c>
      <c r="C27" s="124">
        <v>-6535000</v>
      </c>
      <c r="D27" s="124">
        <v>-9053000</v>
      </c>
      <c r="E27" s="124">
        <v>-8104000</v>
      </c>
      <c r="F27" s="124">
        <v>-17157000</v>
      </c>
      <c r="G27" s="125">
        <v>3109000</v>
      </c>
      <c r="H27" s="126">
        <v>-14049000</v>
      </c>
      <c r="I27" s="127">
        <v>-2768000</v>
      </c>
      <c r="J27" s="43">
        <v>-9.9000000000000005E-2</v>
      </c>
      <c r="K27" s="124">
        <v>-6172000</v>
      </c>
      <c r="L27" s="43">
        <v>5.6000000000000001E-2</v>
      </c>
      <c r="M27" s="124">
        <v>-8940000</v>
      </c>
      <c r="N27" s="43">
        <v>-1.2E-2</v>
      </c>
      <c r="O27" s="124">
        <v>-2379000</v>
      </c>
      <c r="P27" s="43">
        <v>0.70599999999999996</v>
      </c>
      <c r="Q27" s="124">
        <v>-11319000</v>
      </c>
      <c r="R27" s="43">
        <v>-0.34</v>
      </c>
      <c r="S27" s="124">
        <v>-10667000</v>
      </c>
      <c r="T27" s="44">
        <v>-4.431</v>
      </c>
      <c r="U27" s="126">
        <v>-21985000</v>
      </c>
      <c r="V27" s="45">
        <v>-0.56499999999999995</v>
      </c>
      <c r="W27" s="127">
        <v>-5040000</v>
      </c>
      <c r="X27" s="43">
        <v>-0.82099999999999995</v>
      </c>
      <c r="Y27" s="124">
        <v>-2593000</v>
      </c>
      <c r="Z27" s="128">
        <v>0.57999999999999996</v>
      </c>
      <c r="AA27" s="124">
        <v>-7634000</v>
      </c>
      <c r="AB27" s="128">
        <v>-0.14599999999999999</v>
      </c>
      <c r="AC27" s="124">
        <v>-10152000</v>
      </c>
      <c r="AD27" s="128">
        <v>-3.2679999999999998</v>
      </c>
      <c r="AE27" s="124">
        <v>-17786000</v>
      </c>
      <c r="AF27" s="128">
        <v>0.57099999999999995</v>
      </c>
      <c r="AG27" s="124">
        <v>-2716000</v>
      </c>
      <c r="AH27" s="44">
        <v>0.745</v>
      </c>
      <c r="AI27" s="126">
        <v>-20502000</v>
      </c>
      <c r="AJ27" s="130">
        <v>6.7000000000000004E-2</v>
      </c>
      <c r="AK27" s="127">
        <v>-10033000</v>
      </c>
      <c r="AL27" s="128">
        <v>0.99099999999999999</v>
      </c>
      <c r="AM27" s="124">
        <v>-8211000</v>
      </c>
      <c r="AN27" s="206" t="s">
        <v>85</v>
      </c>
      <c r="AO27" s="124">
        <v>-18245000</v>
      </c>
      <c r="AP27" s="206" t="s">
        <v>85</v>
      </c>
      <c r="AQ27" s="24">
        <v>5080000</v>
      </c>
      <c r="AR27" s="31">
        <v>0.5</v>
      </c>
      <c r="AS27" s="24">
        <v>23325000</v>
      </c>
      <c r="AT27" s="28">
        <v>-0.311</v>
      </c>
      <c r="AU27" s="131">
        <v>-1888000</v>
      </c>
      <c r="AV27" s="32">
        <v>0.30499999999999999</v>
      </c>
      <c r="AW27" s="126">
        <v>-25213000</v>
      </c>
      <c r="AX27" s="30">
        <v>-0.23</v>
      </c>
      <c r="AY27" s="127">
        <v>-12050000</v>
      </c>
      <c r="AZ27" s="128">
        <v>-0.20100000000000001</v>
      </c>
      <c r="BA27" s="124">
        <v>-15542000</v>
      </c>
      <c r="BB27" s="43">
        <v>-0.89300000000000002</v>
      </c>
      <c r="BC27" s="124">
        <v>-27592000</v>
      </c>
      <c r="BD27" s="43">
        <v>-0.51200000000000001</v>
      </c>
      <c r="BE27" s="24">
        <v>-5394158.1500000004</v>
      </c>
      <c r="BF27" s="31">
        <v>-6.1823426471584897E-2</v>
      </c>
      <c r="BG27" s="24">
        <v>-32985926.440000001</v>
      </c>
      <c r="BH27" s="28">
        <v>-0.41419171138343203</v>
      </c>
      <c r="BI27" s="131">
        <v>-13882179.4</v>
      </c>
      <c r="BJ27" s="207" t="s">
        <v>86</v>
      </c>
      <c r="BK27" s="126">
        <v>-46868105.840000004</v>
      </c>
      <c r="BL27" s="30">
        <v>-0.85890527019287599</v>
      </c>
      <c r="BM27" s="127">
        <v>-7815813.4500000002</v>
      </c>
      <c r="BN27" s="128">
        <v>0.35136710458977299</v>
      </c>
      <c r="BO27" s="124">
        <v>-27783490.469999999</v>
      </c>
      <c r="BP27" s="43">
        <v>-0.78762822164884505</v>
      </c>
      <c r="BQ27" s="124">
        <v>-35599303.920000002</v>
      </c>
      <c r="BR27" s="43">
        <v>-0.29021465916347799</v>
      </c>
      <c r="BS27" s="124">
        <v>-7175987.1500000004</v>
      </c>
      <c r="BT27" s="43">
        <v>-0.33032568761448</v>
      </c>
      <c r="BU27" s="124">
        <v>-42775291.07</v>
      </c>
      <c r="BV27" s="43">
        <v>-0.29677397867864802</v>
      </c>
      <c r="BW27" s="131">
        <v>-21608081.109999999</v>
      </c>
      <c r="BX27" s="32">
        <v>-0.55653377523704906</v>
      </c>
      <c r="BY27" s="126">
        <v>-64383372.18</v>
      </c>
      <c r="BZ27" s="30">
        <v>-0.37371397939132101</v>
      </c>
      <c r="CA27" s="132">
        <v>4495152.0199999996</v>
      </c>
      <c r="CB27" s="208" t="s">
        <v>87</v>
      </c>
      <c r="CC27" s="134">
        <v>-15000597.85</v>
      </c>
      <c r="CD27" s="133">
        <v>0.46008951372768198</v>
      </c>
      <c r="CE27" s="134">
        <v>-10505445.83</v>
      </c>
      <c r="CF27" s="133">
        <v>0.70489743693842399</v>
      </c>
    </row>
    <row r="28" spans="1:84" ht="13.35" customHeight="1" x14ac:dyDescent="0.25">
      <c r="A28" s="135" t="s">
        <v>88</v>
      </c>
      <c r="B28" s="136">
        <v>265000</v>
      </c>
      <c r="C28" s="136">
        <v>-4782000</v>
      </c>
      <c r="D28" s="136">
        <v>-4517000</v>
      </c>
      <c r="E28" s="136">
        <v>-7160000</v>
      </c>
      <c r="F28" s="136">
        <v>-11678000</v>
      </c>
      <c r="G28" s="137">
        <v>4724000</v>
      </c>
      <c r="H28" s="138">
        <v>-6954000</v>
      </c>
      <c r="I28" s="139">
        <v>-1379000</v>
      </c>
      <c r="J28" s="209" t="s">
        <v>89</v>
      </c>
      <c r="K28" s="136">
        <v>-4197000</v>
      </c>
      <c r="L28" s="143">
        <v>0.122</v>
      </c>
      <c r="M28" s="136">
        <v>-5575000</v>
      </c>
      <c r="N28" s="143">
        <v>0.23400000000000001</v>
      </c>
      <c r="O28" s="136">
        <v>59000</v>
      </c>
      <c r="P28" s="209" t="s">
        <v>89</v>
      </c>
      <c r="Q28" s="136">
        <v>-5516000</v>
      </c>
      <c r="R28" s="143">
        <v>-0.52800000000000002</v>
      </c>
      <c r="S28" s="136">
        <v>-5142000</v>
      </c>
      <c r="T28" s="141">
        <v>-2.089</v>
      </c>
      <c r="U28" s="138">
        <v>-10658000</v>
      </c>
      <c r="V28" s="142">
        <v>-0.53300000000000003</v>
      </c>
      <c r="W28" s="139">
        <v>-2676000</v>
      </c>
      <c r="X28" s="143">
        <v>-0.94199999999999995</v>
      </c>
      <c r="Y28" s="136">
        <v>-303000</v>
      </c>
      <c r="Z28" s="140">
        <v>0.92800000000000005</v>
      </c>
      <c r="AA28" s="136">
        <v>-2980000</v>
      </c>
      <c r="AB28" s="140">
        <v>-0.46600000000000003</v>
      </c>
      <c r="AC28" s="136">
        <v>-6226000</v>
      </c>
      <c r="AD28" s="209" t="s">
        <v>89</v>
      </c>
      <c r="AE28" s="136">
        <v>-9206000</v>
      </c>
      <c r="AF28" s="140">
        <v>0.66900000000000004</v>
      </c>
      <c r="AG28" s="136">
        <v>1462000</v>
      </c>
      <c r="AH28" s="210" t="s">
        <v>87</v>
      </c>
      <c r="AI28" s="138">
        <v>-7744000</v>
      </c>
      <c r="AJ28" s="145">
        <v>0.27300000000000002</v>
      </c>
      <c r="AK28" s="139">
        <v>-2961000</v>
      </c>
      <c r="AL28" s="140">
        <v>0.106</v>
      </c>
      <c r="AM28" s="136">
        <v>-6965000</v>
      </c>
      <c r="AN28" s="209" t="s">
        <v>85</v>
      </c>
      <c r="AO28" s="136">
        <v>-9925000</v>
      </c>
      <c r="AP28" s="209" t="s">
        <v>85</v>
      </c>
      <c r="AQ28" s="211">
        <v>1532000</v>
      </c>
      <c r="AR28" s="140">
        <v>0.754</v>
      </c>
      <c r="AS28" s="211">
        <v>11457000</v>
      </c>
      <c r="AT28" s="143">
        <v>-0.245</v>
      </c>
      <c r="AU28" s="211">
        <v>927000</v>
      </c>
      <c r="AV28" s="144">
        <v>0.36599999999999999</v>
      </c>
      <c r="AW28" s="138">
        <v>-10530000</v>
      </c>
      <c r="AX28" s="145">
        <v>-0.36</v>
      </c>
      <c r="AY28" s="139">
        <v>-9126000</v>
      </c>
      <c r="AZ28" s="209" t="s">
        <v>85</v>
      </c>
      <c r="BA28" s="136">
        <v>-9246000</v>
      </c>
      <c r="BB28" s="143">
        <v>-0.32800000000000001</v>
      </c>
      <c r="BC28" s="136">
        <v>-18372000</v>
      </c>
      <c r="BD28" s="143">
        <v>-0.85099999999999998</v>
      </c>
      <c r="BE28" s="211">
        <v>-2077408.72</v>
      </c>
      <c r="BF28" s="140">
        <v>-0.35584030983255499</v>
      </c>
      <c r="BG28" s="211">
        <v>-20449340.109999999</v>
      </c>
      <c r="BH28" s="143">
        <v>-0.78480003581445601</v>
      </c>
      <c r="BI28" s="211">
        <v>-7513079.9299999997</v>
      </c>
      <c r="BJ28" s="210" t="s">
        <v>86</v>
      </c>
      <c r="BK28" s="138">
        <v>-27962420.039999999</v>
      </c>
      <c r="BL28" s="212" t="s">
        <v>86</v>
      </c>
      <c r="BM28" s="139">
        <v>-3831550.79</v>
      </c>
      <c r="BN28" s="140">
        <v>0.58012868613964197</v>
      </c>
      <c r="BO28" s="136">
        <v>-17939401.739999998</v>
      </c>
      <c r="BP28" s="143">
        <v>-0.94015083536244903</v>
      </c>
      <c r="BQ28" s="136">
        <v>-21770952.530000001</v>
      </c>
      <c r="BR28" s="143">
        <v>-0.18501163910562601</v>
      </c>
      <c r="BS28" s="136">
        <v>-1332690.03</v>
      </c>
      <c r="BT28" s="143">
        <v>0.35848443439671301</v>
      </c>
      <c r="BU28" s="136">
        <v>-23103642.559999999</v>
      </c>
      <c r="BV28" s="143">
        <v>-0.129798929242808</v>
      </c>
      <c r="BW28" s="211">
        <v>-8589644.9199999999</v>
      </c>
      <c r="BX28" s="144">
        <v>-0.143292098584129</v>
      </c>
      <c r="BY28" s="138">
        <v>-31693287.48</v>
      </c>
      <c r="BZ28" s="145">
        <v>-0.13342434004864501</v>
      </c>
      <c r="CA28" s="150">
        <v>7885804.3099999996</v>
      </c>
      <c r="CB28" s="213" t="s">
        <v>87</v>
      </c>
      <c r="CC28" s="152">
        <v>-8271187.2000000002</v>
      </c>
      <c r="CD28" s="151">
        <v>0.53893740048434902</v>
      </c>
      <c r="CE28" s="152">
        <v>-385382.89</v>
      </c>
      <c r="CF28" s="151">
        <v>0.98229829909973199</v>
      </c>
    </row>
    <row r="29" spans="1:84" ht="13.35" customHeight="1" x14ac:dyDescent="0.25">
      <c r="A29" s="135" t="s">
        <v>90</v>
      </c>
      <c r="B29" s="136">
        <v>-537000</v>
      </c>
      <c r="C29" s="136">
        <v>-129000</v>
      </c>
      <c r="D29" s="136">
        <v>-667000</v>
      </c>
      <c r="E29" s="136">
        <v>-436000</v>
      </c>
      <c r="F29" s="136">
        <v>-1103000</v>
      </c>
      <c r="G29" s="137">
        <v>-439000</v>
      </c>
      <c r="H29" s="138">
        <v>-1542000</v>
      </c>
      <c r="I29" s="139">
        <v>-457000</v>
      </c>
      <c r="J29" s="143">
        <v>0.15</v>
      </c>
      <c r="K29" s="136">
        <v>-1631000</v>
      </c>
      <c r="L29" s="143">
        <v>-11.603999999999999</v>
      </c>
      <c r="M29" s="136">
        <v>-2087000</v>
      </c>
      <c r="N29" s="143">
        <v>2.1309999999999998</v>
      </c>
      <c r="O29" s="136">
        <v>-1534000</v>
      </c>
      <c r="P29" s="143">
        <v>-2.5190000000000001</v>
      </c>
      <c r="Q29" s="136">
        <v>-3621000</v>
      </c>
      <c r="R29" s="143">
        <v>2.2839999999999998</v>
      </c>
      <c r="S29" s="136">
        <v>-3264000</v>
      </c>
      <c r="T29" s="141">
        <v>6.4359999999999999</v>
      </c>
      <c r="U29" s="138">
        <v>-6885000</v>
      </c>
      <c r="V29" s="142">
        <v>-3.4670000000000001</v>
      </c>
      <c r="W29" s="139">
        <v>-1463000</v>
      </c>
      <c r="X29" s="143">
        <v>-2.2029999999999998</v>
      </c>
      <c r="Y29" s="136">
        <v>-1383000</v>
      </c>
      <c r="Z29" s="140">
        <v>0.152</v>
      </c>
      <c r="AA29" s="136">
        <v>-2846000</v>
      </c>
      <c r="AB29" s="140">
        <v>0.36399999999999999</v>
      </c>
      <c r="AC29" s="136">
        <v>-2607000</v>
      </c>
      <c r="AD29" s="140">
        <v>-0.69899999999999995</v>
      </c>
      <c r="AE29" s="136">
        <v>-5453000</v>
      </c>
      <c r="AF29" s="140">
        <v>0.50600000000000001</v>
      </c>
      <c r="AG29" s="136">
        <v>-756000</v>
      </c>
      <c r="AH29" s="141">
        <v>0.76800000000000002</v>
      </c>
      <c r="AI29" s="138">
        <v>-6209000</v>
      </c>
      <c r="AJ29" s="145">
        <v>9.8000000000000004E-2</v>
      </c>
      <c r="AK29" s="139">
        <v>-1684000</v>
      </c>
      <c r="AL29" s="140">
        <v>0.151</v>
      </c>
      <c r="AM29" s="136">
        <v>3000</v>
      </c>
      <c r="AN29" s="209" t="s">
        <v>87</v>
      </c>
      <c r="AO29" s="136">
        <v>-1680000</v>
      </c>
      <c r="AP29" s="143">
        <v>0.41</v>
      </c>
      <c r="AQ29" s="211">
        <v>1195000</v>
      </c>
      <c r="AR29" s="140">
        <v>0.54200000000000004</v>
      </c>
      <c r="AS29" s="211">
        <v>2875000</v>
      </c>
      <c r="AT29" s="143">
        <v>0.47299999999999998</v>
      </c>
      <c r="AU29" s="211">
        <v>311000</v>
      </c>
      <c r="AV29" s="210" t="s">
        <v>87</v>
      </c>
      <c r="AW29" s="138">
        <v>-2564000</v>
      </c>
      <c r="AX29" s="145">
        <v>0.58699999999999997</v>
      </c>
      <c r="AY29" s="139">
        <v>-740000</v>
      </c>
      <c r="AZ29" s="140">
        <v>0.56100000000000005</v>
      </c>
      <c r="BA29" s="136">
        <v>-3438000</v>
      </c>
      <c r="BB29" s="209" t="s">
        <v>85</v>
      </c>
      <c r="BC29" s="136">
        <v>-4178000</v>
      </c>
      <c r="BD29" s="209" t="s">
        <v>85</v>
      </c>
      <c r="BE29" s="211">
        <v>-1811508.23</v>
      </c>
      <c r="BF29" s="140">
        <v>-0.51627105885025104</v>
      </c>
      <c r="BG29" s="211">
        <v>-5989399.9900000002</v>
      </c>
      <c r="BH29" s="209" t="s">
        <v>85</v>
      </c>
      <c r="BI29" s="211">
        <v>-3690926.66</v>
      </c>
      <c r="BJ29" s="210" t="s">
        <v>86</v>
      </c>
      <c r="BK29" s="138">
        <v>-9680326.6500000004</v>
      </c>
      <c r="BL29" s="212" t="s">
        <v>86</v>
      </c>
      <c r="BM29" s="139">
        <v>-1939250.51</v>
      </c>
      <c r="BN29" s="209" t="s">
        <v>86</v>
      </c>
      <c r="BO29" s="136">
        <v>-8177563.0700000003</v>
      </c>
      <c r="BP29" s="209" t="s">
        <v>86</v>
      </c>
      <c r="BQ29" s="136">
        <v>-10116813.58</v>
      </c>
      <c r="BR29" s="209" t="s">
        <v>86</v>
      </c>
      <c r="BS29" s="136">
        <v>-4331962.9400000004</v>
      </c>
      <c r="BT29" s="209" t="s">
        <v>86</v>
      </c>
      <c r="BU29" s="136">
        <v>-14448776.52</v>
      </c>
      <c r="BV29" s="209" t="s">
        <v>86</v>
      </c>
      <c r="BW29" s="211">
        <v>-11754882.789999999</v>
      </c>
      <c r="BX29" s="210" t="s">
        <v>86</v>
      </c>
      <c r="BY29" s="138">
        <v>-26203659.309999999</v>
      </c>
      <c r="BZ29" s="212" t="s">
        <v>86</v>
      </c>
      <c r="CA29" s="150">
        <v>-2787266.99</v>
      </c>
      <c r="CB29" s="151">
        <v>-0.43729083768553501</v>
      </c>
      <c r="CC29" s="152">
        <v>-3499998.87</v>
      </c>
      <c r="CD29" s="151">
        <v>0.57199977058691198</v>
      </c>
      <c r="CE29" s="152">
        <v>-6287265.8600000003</v>
      </c>
      <c r="CF29" s="151">
        <v>0.37853299259864398</v>
      </c>
    </row>
    <row r="30" spans="1:84" ht="13.35" customHeight="1" x14ac:dyDescent="0.25">
      <c r="A30" s="135" t="s">
        <v>91</v>
      </c>
      <c r="B30" s="136">
        <v>-1969000</v>
      </c>
      <c r="C30" s="136">
        <v>-1598000</v>
      </c>
      <c r="D30" s="136">
        <v>-3567000</v>
      </c>
      <c r="E30" s="136">
        <v>-340000</v>
      </c>
      <c r="F30" s="136">
        <v>-3907000</v>
      </c>
      <c r="G30" s="137">
        <v>-633000</v>
      </c>
      <c r="H30" s="138">
        <v>-4540000</v>
      </c>
      <c r="I30" s="139">
        <v>-920000</v>
      </c>
      <c r="J30" s="143">
        <v>0.53300000000000003</v>
      </c>
      <c r="K30" s="136">
        <v>-331000</v>
      </c>
      <c r="L30" s="143">
        <v>0.79300000000000004</v>
      </c>
      <c r="M30" s="136">
        <v>-1251000</v>
      </c>
      <c r="N30" s="143">
        <v>-0.64900000000000002</v>
      </c>
      <c r="O30" s="136">
        <v>-883000</v>
      </c>
      <c r="P30" s="143">
        <v>-1.5960000000000001</v>
      </c>
      <c r="Q30" s="136">
        <v>-2134000</v>
      </c>
      <c r="R30" s="143">
        <v>-0.45400000000000001</v>
      </c>
      <c r="S30" s="136">
        <v>-369000</v>
      </c>
      <c r="T30" s="141">
        <v>-0.41699999999999998</v>
      </c>
      <c r="U30" s="138">
        <v>-2503000</v>
      </c>
      <c r="V30" s="142">
        <v>0.44900000000000001</v>
      </c>
      <c r="W30" s="139">
        <v>-883000</v>
      </c>
      <c r="X30" s="143">
        <v>0.04</v>
      </c>
      <c r="Y30" s="136">
        <v>-886000</v>
      </c>
      <c r="Z30" s="140">
        <v>-1.677</v>
      </c>
      <c r="AA30" s="136">
        <v>-1769000</v>
      </c>
      <c r="AB30" s="140">
        <v>0.41399999999999998</v>
      </c>
      <c r="AC30" s="136">
        <v>-1313000</v>
      </c>
      <c r="AD30" s="143">
        <v>-0.48699999999999999</v>
      </c>
      <c r="AE30" s="136">
        <v>-3082000</v>
      </c>
      <c r="AF30" s="143">
        <v>0.44400000000000001</v>
      </c>
      <c r="AG30" s="136">
        <v>-2030000</v>
      </c>
      <c r="AH30" s="210" t="s">
        <v>85</v>
      </c>
      <c r="AI30" s="138">
        <v>-5112000</v>
      </c>
      <c r="AJ30" s="212" t="s">
        <v>85</v>
      </c>
      <c r="AK30" s="139">
        <v>-4875000</v>
      </c>
      <c r="AL30" s="140">
        <v>5.9180000000000001</v>
      </c>
      <c r="AM30" s="136">
        <v>-1111000</v>
      </c>
      <c r="AN30" s="143">
        <v>-0.55700000000000005</v>
      </c>
      <c r="AO30" s="136">
        <v>-5985000</v>
      </c>
      <c r="AP30" s="209" t="s">
        <v>85</v>
      </c>
      <c r="AQ30" s="211">
        <v>1975000</v>
      </c>
      <c r="AR30" s="209" t="s">
        <v>85</v>
      </c>
      <c r="AS30" s="211">
        <v>7960000</v>
      </c>
      <c r="AT30" s="209" t="s">
        <v>85</v>
      </c>
      <c r="AU30" s="136">
        <v>-3095000</v>
      </c>
      <c r="AV30" s="144">
        <v>-0.83430000000000004</v>
      </c>
      <c r="AW30" s="138">
        <v>-11056000</v>
      </c>
      <c r="AX30" s="212" t="s">
        <v>85</v>
      </c>
      <c r="AY30" s="139">
        <v>-2176000</v>
      </c>
      <c r="AZ30" s="140">
        <v>0.55400000000000005</v>
      </c>
      <c r="BA30" s="136">
        <v>-2833000</v>
      </c>
      <c r="BB30" s="209" t="s">
        <v>85</v>
      </c>
      <c r="BC30" s="136">
        <v>-5009000</v>
      </c>
      <c r="BD30" s="143">
        <v>0.16300000000000001</v>
      </c>
      <c r="BE30" s="211">
        <v>-1494270.58</v>
      </c>
      <c r="BF30" s="140">
        <v>0.24313640352374599</v>
      </c>
      <c r="BG30" s="211">
        <v>-6502996.9199999999</v>
      </c>
      <c r="BH30" s="143">
        <v>0.18301000666277201</v>
      </c>
      <c r="BI30" s="136">
        <v>-2646777.96</v>
      </c>
      <c r="BJ30" s="144">
        <v>0.14491340968979999</v>
      </c>
      <c r="BK30" s="138">
        <v>-9149774.8800000008</v>
      </c>
      <c r="BL30" s="145">
        <v>0.172343223576372</v>
      </c>
      <c r="BM30" s="139">
        <v>-1999144.61</v>
      </c>
      <c r="BN30" s="140">
        <v>8.1231158989379298E-2</v>
      </c>
      <c r="BO30" s="136">
        <v>-1650205.26</v>
      </c>
      <c r="BP30" s="143">
        <v>0.41747138662071698</v>
      </c>
      <c r="BQ30" s="136">
        <v>-3649349.87</v>
      </c>
      <c r="BR30" s="143">
        <v>0.27140162542799301</v>
      </c>
      <c r="BS30" s="136">
        <v>-1460572.21</v>
      </c>
      <c r="BT30" s="143">
        <v>2.2551718845993801E-2</v>
      </c>
      <c r="BU30" s="136">
        <v>-5109922.08</v>
      </c>
      <c r="BV30" s="143">
        <v>0.21422043669059601</v>
      </c>
      <c r="BW30" s="136">
        <v>-1821438.18</v>
      </c>
      <c r="BX30" s="144">
        <v>0.31182811421022999</v>
      </c>
      <c r="BY30" s="138">
        <v>-6931360.2599999998</v>
      </c>
      <c r="BZ30" s="145">
        <v>0.24245565044983899</v>
      </c>
      <c r="CA30" s="150">
        <v>-550261.50999999896</v>
      </c>
      <c r="CB30" s="151">
        <v>0.72475152260246001</v>
      </c>
      <c r="CC30" s="152">
        <v>-3212400.56</v>
      </c>
      <c r="CD30" s="151">
        <v>-0.94666726489527697</v>
      </c>
      <c r="CE30" s="152">
        <v>-3762662.07</v>
      </c>
      <c r="CF30" s="151">
        <v>-3.1049968908571601E-2</v>
      </c>
    </row>
    <row r="31" spans="1:84" ht="13.35" customHeight="1" x14ac:dyDescent="0.25">
      <c r="A31" s="135" t="s">
        <v>92</v>
      </c>
      <c r="B31" s="136">
        <v>-277000</v>
      </c>
      <c r="C31" s="136">
        <v>-26000</v>
      </c>
      <c r="D31" s="136">
        <v>-302000</v>
      </c>
      <c r="E31" s="136">
        <v>-168000</v>
      </c>
      <c r="F31" s="136">
        <v>-470000</v>
      </c>
      <c r="G31" s="137">
        <v>-543000</v>
      </c>
      <c r="H31" s="138">
        <v>-1013000</v>
      </c>
      <c r="I31" s="139">
        <v>-13000</v>
      </c>
      <c r="J31" s="143">
        <v>0.95299999999999996</v>
      </c>
      <c r="K31" s="136">
        <v>-13000</v>
      </c>
      <c r="L31" s="143">
        <v>0.47899999999999998</v>
      </c>
      <c r="M31" s="136">
        <v>-26000</v>
      </c>
      <c r="N31" s="143">
        <v>-0.91300000000000003</v>
      </c>
      <c r="O31" s="136">
        <v>-21000</v>
      </c>
      <c r="P31" s="143">
        <v>0.875</v>
      </c>
      <c r="Q31" s="136">
        <v>-47000</v>
      </c>
      <c r="R31" s="143">
        <v>-0.89900000000000002</v>
      </c>
      <c r="S31" s="136">
        <v>-1891000</v>
      </c>
      <c r="T31" s="141">
        <v>2.4820000000000002</v>
      </c>
      <c r="U31" s="138">
        <v>-1939000</v>
      </c>
      <c r="V31" s="142">
        <v>-0.91300000000000003</v>
      </c>
      <c r="W31" s="139">
        <v>-18000</v>
      </c>
      <c r="X31" s="143">
        <v>-0.34599999999999997</v>
      </c>
      <c r="Y31" s="136">
        <v>-21000</v>
      </c>
      <c r="Z31" s="140">
        <v>-0.55500000000000005</v>
      </c>
      <c r="AA31" s="136">
        <v>-38000</v>
      </c>
      <c r="AB31" s="140">
        <v>0.45200000000000001</v>
      </c>
      <c r="AC31" s="136">
        <v>-7000</v>
      </c>
      <c r="AD31" s="143">
        <v>0.68600000000000005</v>
      </c>
      <c r="AE31" s="136">
        <v>-45000</v>
      </c>
      <c r="AF31" s="143">
        <v>-5.0999999999999997E-2</v>
      </c>
      <c r="AG31" s="136">
        <v>-1392000</v>
      </c>
      <c r="AH31" s="141">
        <v>0.26400000000000001</v>
      </c>
      <c r="AI31" s="138">
        <v>-1437000</v>
      </c>
      <c r="AJ31" s="145">
        <v>0.25900000000000001</v>
      </c>
      <c r="AK31" s="139">
        <v>-515000</v>
      </c>
      <c r="AL31" s="140">
        <v>1.623</v>
      </c>
      <c r="AM31" s="136">
        <v>-139000</v>
      </c>
      <c r="AN31" s="143">
        <v>0.26800000000000002</v>
      </c>
      <c r="AO31" s="136">
        <v>-654000</v>
      </c>
      <c r="AP31" s="143">
        <v>-0.69199999999999995</v>
      </c>
      <c r="AQ31" s="211">
        <v>379000</v>
      </c>
      <c r="AR31" s="140">
        <v>-0.01</v>
      </c>
      <c r="AS31" s="211">
        <v>1033000</v>
      </c>
      <c r="AT31" s="143">
        <v>-0.35599999999999998</v>
      </c>
      <c r="AU31" s="136">
        <v>-31000</v>
      </c>
      <c r="AV31" s="144">
        <v>0.98199999999999998</v>
      </c>
      <c r="AW31" s="138">
        <v>-1064000</v>
      </c>
      <c r="AX31" s="145">
        <v>0.57399999999999995</v>
      </c>
      <c r="AY31" s="139">
        <v>-8000</v>
      </c>
      <c r="AZ31" s="140">
        <v>0.98399999999999999</v>
      </c>
      <c r="BA31" s="136">
        <v>-25000</v>
      </c>
      <c r="BB31" s="143">
        <v>0.82199999999999995</v>
      </c>
      <c r="BC31" s="136">
        <v>-33000</v>
      </c>
      <c r="BD31" s="143">
        <v>0.94899999999999995</v>
      </c>
      <c r="BE31" s="211">
        <v>-10970.6200000031</v>
      </c>
      <c r="BF31" s="140">
        <v>0.97104545104822504</v>
      </c>
      <c r="BG31" s="211">
        <v>-44189.419999999896</v>
      </c>
      <c r="BH31" s="143">
        <v>0.957212171835505</v>
      </c>
      <c r="BI31" s="136">
        <v>-31394.850000001501</v>
      </c>
      <c r="BJ31" s="144">
        <v>-6.37835788872062E-3</v>
      </c>
      <c r="BK31" s="138">
        <v>-75584.2700000107</v>
      </c>
      <c r="BL31" s="145">
        <v>0.92895899146612704</v>
      </c>
      <c r="BM31" s="139">
        <v>-45867.539999999099</v>
      </c>
      <c r="BN31" s="209" t="s">
        <v>86</v>
      </c>
      <c r="BO31" s="136">
        <v>-16320.3999999959</v>
      </c>
      <c r="BP31" s="143">
        <v>0.34337795598416498</v>
      </c>
      <c r="BQ31" s="136">
        <v>-62187.939999997798</v>
      </c>
      <c r="BR31" s="143">
        <v>-0.87207063470064705</v>
      </c>
      <c r="BS31" s="136">
        <v>-50761.969999998997</v>
      </c>
      <c r="BT31" s="209" t="s">
        <v>86</v>
      </c>
      <c r="BU31" s="136">
        <v>-112949.909999998</v>
      </c>
      <c r="BV31" s="209" t="s">
        <v>86</v>
      </c>
      <c r="BW31" s="136">
        <v>557884.78000000096</v>
      </c>
      <c r="BX31" s="210" t="s">
        <v>87</v>
      </c>
      <c r="BY31" s="138">
        <v>444934.87</v>
      </c>
      <c r="BZ31" s="212" t="s">
        <v>87</v>
      </c>
      <c r="CA31" s="150">
        <v>-53123.7899999972</v>
      </c>
      <c r="CB31" s="151">
        <v>-0.15820011275942</v>
      </c>
      <c r="CC31" s="152">
        <v>-17011.219999997898</v>
      </c>
      <c r="CD31" s="151">
        <v>-4.2328619396716498E-2</v>
      </c>
      <c r="CE31" s="152">
        <v>-70135.009999997405</v>
      </c>
      <c r="CF31" s="151">
        <v>-0.12779117623127401</v>
      </c>
    </row>
    <row r="32" spans="1:84" ht="13.35" customHeight="1" x14ac:dyDescent="0.25">
      <c r="A32" s="317"/>
      <c r="H32" s="212"/>
      <c r="I32" s="302"/>
      <c r="U32" s="212"/>
      <c r="V32" s="212"/>
      <c r="W32" s="302"/>
      <c r="AI32" s="212"/>
      <c r="AJ32" s="212"/>
      <c r="AK32" s="302"/>
      <c r="AW32" s="212"/>
      <c r="AX32" s="212"/>
      <c r="AY32" s="302"/>
      <c r="BK32" s="212"/>
      <c r="BL32" s="212"/>
      <c r="BM32" s="302"/>
      <c r="BY32" s="212"/>
      <c r="BZ32" s="212"/>
      <c r="CA32" s="303"/>
    </row>
    <row r="33" spans="1:84" ht="13.35" customHeight="1" x14ac:dyDescent="0.25">
      <c r="A33" s="38" t="s">
        <v>93</v>
      </c>
      <c r="B33" s="39">
        <v>52586000</v>
      </c>
      <c r="C33" s="39">
        <v>43809000</v>
      </c>
      <c r="D33" s="39">
        <v>96395000</v>
      </c>
      <c r="E33" s="39">
        <v>44071000</v>
      </c>
      <c r="F33" s="39">
        <v>140466000</v>
      </c>
      <c r="G33" s="40">
        <v>57795000</v>
      </c>
      <c r="H33" s="41">
        <v>198261000</v>
      </c>
      <c r="I33" s="214">
        <v>52287000</v>
      </c>
      <c r="J33" s="215">
        <v>-6.0000000000000001E-3</v>
      </c>
      <c r="K33" s="216">
        <v>48988000</v>
      </c>
      <c r="L33" s="215">
        <v>0.11799999999999999</v>
      </c>
      <c r="M33" s="39">
        <v>101276000</v>
      </c>
      <c r="N33" s="43">
        <v>5.0999999999999997E-2</v>
      </c>
      <c r="O33" s="39">
        <v>52106000</v>
      </c>
      <c r="P33" s="43">
        <v>0.182</v>
      </c>
      <c r="Q33" s="39">
        <v>153381000</v>
      </c>
      <c r="R33" s="43">
        <v>9.1999999999999998E-2</v>
      </c>
      <c r="S33" s="39">
        <v>47462000</v>
      </c>
      <c r="T33" s="44">
        <v>-0.17899999999999999</v>
      </c>
      <c r="U33" s="41">
        <v>200843000</v>
      </c>
      <c r="V33" s="45">
        <v>1.2999999999999999E-2</v>
      </c>
      <c r="W33" s="42">
        <v>53609000</v>
      </c>
      <c r="X33" s="43">
        <v>2.5000000000000001E-2</v>
      </c>
      <c r="Y33" s="39">
        <v>59455000</v>
      </c>
      <c r="Z33" s="43">
        <v>0.214</v>
      </c>
      <c r="AA33" s="39">
        <v>113064000</v>
      </c>
      <c r="AB33" s="43">
        <v>0.11600000000000001</v>
      </c>
      <c r="AC33" s="39">
        <v>53769000</v>
      </c>
      <c r="AD33" s="43">
        <v>3.2000000000000001E-2</v>
      </c>
      <c r="AE33" s="39">
        <v>166833000</v>
      </c>
      <c r="AF33" s="43">
        <v>8.7999999999999995E-2</v>
      </c>
      <c r="AG33" s="39">
        <v>63762000</v>
      </c>
      <c r="AH33" s="44">
        <v>0.34300000000000003</v>
      </c>
      <c r="AI33" s="41">
        <v>230595000</v>
      </c>
      <c r="AJ33" s="45">
        <v>0.14799999999999999</v>
      </c>
      <c r="AK33" s="42">
        <v>58198000</v>
      </c>
      <c r="AL33" s="43">
        <v>8.5999999999999993E-2</v>
      </c>
      <c r="AM33" s="39">
        <v>70032000</v>
      </c>
      <c r="AN33" s="43">
        <v>0.17799999999999999</v>
      </c>
      <c r="AO33" s="39">
        <v>128231000</v>
      </c>
      <c r="AP33" s="43">
        <v>0.13400000000000001</v>
      </c>
      <c r="AQ33" s="24">
        <v>72981000</v>
      </c>
      <c r="AR33" s="28">
        <v>0.35699999999999998</v>
      </c>
      <c r="AS33" s="24">
        <v>201212000</v>
      </c>
      <c r="AT33" s="28">
        <v>0.20599999999999999</v>
      </c>
      <c r="AU33" s="24">
        <v>77520000</v>
      </c>
      <c r="AV33" s="29">
        <v>0.216</v>
      </c>
      <c r="AW33" s="41">
        <v>278732000</v>
      </c>
      <c r="AX33" s="30">
        <v>0.20899999999999999</v>
      </c>
      <c r="AY33" s="42">
        <v>67443000</v>
      </c>
      <c r="AZ33" s="43">
        <v>0.159</v>
      </c>
      <c r="BA33" s="39">
        <v>71445000</v>
      </c>
      <c r="BB33" s="43">
        <v>0.02</v>
      </c>
      <c r="BC33" s="39">
        <v>138888000</v>
      </c>
      <c r="BD33" s="43">
        <v>8.3000000000000004E-2</v>
      </c>
      <c r="BE33" s="24">
        <v>85263928.560983494</v>
      </c>
      <c r="BF33" s="28">
        <v>0.168300731732827</v>
      </c>
      <c r="BG33" s="24">
        <v>224152172.61658099</v>
      </c>
      <c r="BH33" s="28">
        <v>0.11400992295161499</v>
      </c>
      <c r="BI33" s="24">
        <v>77089399.650000006</v>
      </c>
      <c r="BJ33" s="29">
        <v>-5.5572623129156503E-3</v>
      </c>
      <c r="BK33" s="41">
        <v>301241572.266581</v>
      </c>
      <c r="BL33" s="30">
        <v>8.0756241269225398E-2</v>
      </c>
      <c r="BM33" s="42">
        <v>85893023.989999995</v>
      </c>
      <c r="BN33" s="43">
        <v>0.27356802117901602</v>
      </c>
      <c r="BO33" s="39">
        <v>73867258.950000003</v>
      </c>
      <c r="BP33" s="43">
        <v>3.38977496668873E-2</v>
      </c>
      <c r="BQ33" s="39">
        <v>159760282.94</v>
      </c>
      <c r="BR33" s="43">
        <v>0.150279377684751</v>
      </c>
      <c r="BS33" s="39">
        <v>97029378.870000005</v>
      </c>
      <c r="BT33" s="43">
        <v>0.13798860206871</v>
      </c>
      <c r="BU33" s="39">
        <v>256789661.81</v>
      </c>
      <c r="BV33" s="43">
        <v>0.14560416172832</v>
      </c>
      <c r="BW33" s="24">
        <v>84539216.409999996</v>
      </c>
      <c r="BX33" s="29">
        <v>9.6638666195657502E-2</v>
      </c>
      <c r="BY33" s="41">
        <v>341328878.22000003</v>
      </c>
      <c r="BZ33" s="30">
        <v>0.13307361813244101</v>
      </c>
      <c r="CA33" s="46">
        <v>112377671.51000001</v>
      </c>
      <c r="CB33" s="35">
        <v>0.30834456967172902</v>
      </c>
      <c r="CC33" s="47">
        <v>100993838.40000001</v>
      </c>
      <c r="CD33" s="35">
        <v>0.36723414183219799</v>
      </c>
      <c r="CE33" s="47">
        <v>213371509.91</v>
      </c>
      <c r="CF33" s="35">
        <v>0.33557293454553</v>
      </c>
    </row>
    <row r="34" spans="1:84" ht="13.35" customHeight="1" x14ac:dyDescent="0.25">
      <c r="A34" s="318"/>
      <c r="H34" s="212"/>
      <c r="I34" s="319"/>
      <c r="J34" s="320"/>
      <c r="K34" s="320"/>
      <c r="L34" s="320"/>
      <c r="U34" s="212"/>
      <c r="V34" s="212"/>
      <c r="W34" s="302"/>
      <c r="AI34" s="212"/>
      <c r="AJ34" s="212"/>
      <c r="AK34" s="302"/>
      <c r="AW34" s="212"/>
      <c r="AX34" s="212"/>
      <c r="AY34" s="302"/>
      <c r="BK34" s="212"/>
      <c r="BL34" s="212"/>
      <c r="BM34" s="302"/>
      <c r="BY34" s="212"/>
      <c r="BZ34" s="212"/>
      <c r="CA34" s="303"/>
    </row>
    <row r="35" spans="1:84" ht="13.35" customHeight="1" x14ac:dyDescent="0.25">
      <c r="A35" s="38" t="s">
        <v>94</v>
      </c>
      <c r="B35" s="124">
        <v>-12786000</v>
      </c>
      <c r="C35" s="124">
        <v>-12073000</v>
      </c>
      <c r="D35" s="124">
        <v>-24859000</v>
      </c>
      <c r="E35" s="124">
        <v>-12169000</v>
      </c>
      <c r="F35" s="124">
        <v>-37028000</v>
      </c>
      <c r="G35" s="125">
        <v>-14478000</v>
      </c>
      <c r="H35" s="126">
        <v>-51506000</v>
      </c>
      <c r="I35" s="127">
        <v>-13321000</v>
      </c>
      <c r="J35" s="128">
        <v>-4.2000000000000003E-2</v>
      </c>
      <c r="K35" s="124">
        <v>-14484000</v>
      </c>
      <c r="L35" s="128">
        <v>-0.2</v>
      </c>
      <c r="M35" s="124">
        <v>-27805000</v>
      </c>
      <c r="N35" s="128">
        <v>-0.11899999999999999</v>
      </c>
      <c r="O35" s="124">
        <v>-14930000</v>
      </c>
      <c r="P35" s="128">
        <v>-0.22700000000000001</v>
      </c>
      <c r="Q35" s="124">
        <v>-42736000</v>
      </c>
      <c r="R35" s="128">
        <v>-0.154</v>
      </c>
      <c r="S35" s="124">
        <v>-20369000</v>
      </c>
      <c r="T35" s="129">
        <v>-0.40699999999999997</v>
      </c>
      <c r="U35" s="126">
        <v>-63105000</v>
      </c>
      <c r="V35" s="130">
        <v>-0.22500000000000001</v>
      </c>
      <c r="W35" s="127">
        <v>-7549000</v>
      </c>
      <c r="X35" s="128">
        <v>0.433</v>
      </c>
      <c r="Y35" s="124">
        <v>-15207000</v>
      </c>
      <c r="Z35" s="128">
        <v>-0.05</v>
      </c>
      <c r="AA35" s="124">
        <v>-22756000</v>
      </c>
      <c r="AB35" s="128">
        <v>0.182</v>
      </c>
      <c r="AC35" s="124">
        <v>-8342000</v>
      </c>
      <c r="AD35" s="128">
        <v>0.441</v>
      </c>
      <c r="AE35" s="124">
        <v>-31098000</v>
      </c>
      <c r="AF35" s="128">
        <v>0.27200000000000002</v>
      </c>
      <c r="AG35" s="124">
        <v>-11202000</v>
      </c>
      <c r="AH35" s="129">
        <v>-0.45</v>
      </c>
      <c r="AI35" s="126">
        <v>-42300000</v>
      </c>
      <c r="AJ35" s="130">
        <v>0.33</v>
      </c>
      <c r="AK35" s="127">
        <v>-8005000</v>
      </c>
      <c r="AL35" s="128">
        <v>-0.06</v>
      </c>
      <c r="AM35" s="124">
        <v>-8158000</v>
      </c>
      <c r="AN35" s="128">
        <v>0.46400000000000002</v>
      </c>
      <c r="AO35" s="124">
        <v>-16163000</v>
      </c>
      <c r="AP35" s="128">
        <v>0.28999999999999998</v>
      </c>
      <c r="AQ35" s="131">
        <v>-9240000</v>
      </c>
      <c r="AR35" s="31">
        <v>-0.108</v>
      </c>
      <c r="AS35" s="131">
        <v>-25403000</v>
      </c>
      <c r="AT35" s="31">
        <v>0.183</v>
      </c>
      <c r="AU35" s="131">
        <v>-10928000</v>
      </c>
      <c r="AV35" s="32">
        <v>2.4E-2</v>
      </c>
      <c r="AW35" s="126">
        <v>-36331000</v>
      </c>
      <c r="AX35" s="30">
        <v>0.14099999999999999</v>
      </c>
      <c r="AY35" s="127">
        <v>-9596000</v>
      </c>
      <c r="AZ35" s="128">
        <v>-0.19900000000000001</v>
      </c>
      <c r="BA35" s="124">
        <v>-13903000</v>
      </c>
      <c r="BB35" s="128">
        <v>-0.70399999999999996</v>
      </c>
      <c r="BC35" s="124">
        <v>-23499000</v>
      </c>
      <c r="BD35" s="128">
        <v>-0.45400000000000001</v>
      </c>
      <c r="BE35" s="131">
        <v>-11480000</v>
      </c>
      <c r="BF35" s="31">
        <v>0.24242424242424199</v>
      </c>
      <c r="BG35" s="131">
        <v>-34979000</v>
      </c>
      <c r="BH35" s="31">
        <v>0.37696335078533999</v>
      </c>
      <c r="BI35" s="131">
        <v>0</v>
      </c>
      <c r="BJ35" s="32">
        <f>BI35/AU35-1</f>
        <v>-1</v>
      </c>
      <c r="BK35" s="126">
        <v>-47073000</v>
      </c>
      <c r="BL35" s="30">
        <v>0.29567036415182602</v>
      </c>
      <c r="BM35" s="127">
        <v>-12044000</v>
      </c>
      <c r="BN35" s="128">
        <v>0.25510629428928699</v>
      </c>
      <c r="BO35" s="124">
        <v>-12120000</v>
      </c>
      <c r="BP35" s="128">
        <v>0.12824570236639601</v>
      </c>
      <c r="BQ35" s="124">
        <v>-24164000</v>
      </c>
      <c r="BR35" s="128">
        <v>-2.8299076556449199E-2</v>
      </c>
      <c r="BS35" s="124">
        <v>-12145000</v>
      </c>
      <c r="BT35" s="128">
        <v>5.7839721254355402E-2</v>
      </c>
      <c r="BU35" s="124">
        <v>-36308000</v>
      </c>
      <c r="BV35" s="128">
        <v>3.7994225106492502E-2</v>
      </c>
      <c r="BW35" s="131">
        <v>-13311481.92</v>
      </c>
      <c r="BX35" s="32">
        <v>-0.100641930237273</v>
      </c>
      <c r="BY35" s="126">
        <v>-49619874</v>
      </c>
      <c r="BZ35" s="30">
        <v>-5.4100518787870498E-2</v>
      </c>
      <c r="CA35" s="132">
        <v>-13593893.470000001</v>
      </c>
      <c r="CB35" s="133">
        <v>-0.12869478578545299</v>
      </c>
      <c r="CC35" s="217">
        <v>-14526331.76</v>
      </c>
      <c r="CD35" s="218">
        <v>-0.19854222442244199</v>
      </c>
      <c r="CE35" s="217">
        <v>-28120225.23</v>
      </c>
      <c r="CF35" s="133">
        <v>-0.16369244368283001</v>
      </c>
    </row>
    <row r="36" spans="1:84" ht="13.35" customHeight="1" x14ac:dyDescent="0.25">
      <c r="A36" s="38"/>
      <c r="H36" s="212"/>
      <c r="I36" s="302"/>
      <c r="U36" s="212"/>
      <c r="V36" s="212"/>
      <c r="W36" s="302"/>
      <c r="AI36" s="212"/>
      <c r="AJ36" s="212"/>
      <c r="AK36" s="302"/>
      <c r="AW36" s="212"/>
      <c r="AX36" s="212"/>
      <c r="AY36" s="302"/>
      <c r="BK36" s="212"/>
      <c r="BL36" s="212"/>
      <c r="BM36" s="302"/>
      <c r="BY36" s="212"/>
      <c r="BZ36" s="212"/>
      <c r="CA36" s="303"/>
      <c r="CD36" s="321"/>
    </row>
    <row r="37" spans="1:84" ht="13.35" customHeight="1" x14ac:dyDescent="0.25">
      <c r="A37" s="38" t="s">
        <v>95</v>
      </c>
      <c r="B37" s="124">
        <v>39799218.380000003</v>
      </c>
      <c r="C37" s="124">
        <v>31736506.620000001</v>
      </c>
      <c r="D37" s="124">
        <v>71535725</v>
      </c>
      <c r="E37" s="124">
        <v>31903006.010000002</v>
      </c>
      <c r="F37" s="124">
        <v>103438731.01000001</v>
      </c>
      <c r="G37" s="125">
        <v>43316435.359999999</v>
      </c>
      <c r="H37" s="126">
        <v>146755166.37</v>
      </c>
      <c r="I37" s="127">
        <v>38966737.630000003</v>
      </c>
      <c r="J37" s="128">
        <f>I37/B37-1</f>
        <v>-2.0917012541591506E-2</v>
      </c>
      <c r="K37" s="124">
        <v>34503709.75</v>
      </c>
      <c r="L37" s="128">
        <f>K37/C37-1</f>
        <v>8.7193060128934796E-2</v>
      </c>
      <c r="M37" s="124">
        <v>73470447.379999995</v>
      </c>
      <c r="N37" s="128">
        <f>M37/D37-1</f>
        <v>2.7045540951741165E-2</v>
      </c>
      <c r="O37" s="124">
        <v>37175961.030000001</v>
      </c>
      <c r="P37" s="128">
        <f>O37/E37-1</f>
        <v>0.16528082082131035</v>
      </c>
      <c r="Q37" s="124">
        <v>110646408.41</v>
      </c>
      <c r="R37" s="128">
        <f>Q37/F37-1</f>
        <v>6.9680644083918386E-2</v>
      </c>
      <c r="S37" s="124">
        <v>27090804.66</v>
      </c>
      <c r="T37" s="129">
        <f>S37/G37-1</f>
        <v>-0.37458370166311861</v>
      </c>
      <c r="U37" s="126">
        <v>137737213.06999999</v>
      </c>
      <c r="V37" s="130">
        <f>U37/H37-1</f>
        <v>-6.1448966486562395E-2</v>
      </c>
      <c r="W37" s="127">
        <v>46060125.049999997</v>
      </c>
      <c r="X37" s="128">
        <f>W37/I37-1</f>
        <v>0.18203698465480178</v>
      </c>
      <c r="Y37" s="124">
        <v>44252239</v>
      </c>
      <c r="Z37" s="128">
        <f>Y37/K37-1</f>
        <v>0.2825356844418736</v>
      </c>
      <c r="AA37" s="124">
        <v>90312364.049999997</v>
      </c>
      <c r="AB37" s="128">
        <f>AA37/M37-1</f>
        <v>0.2292338929541442</v>
      </c>
      <c r="AC37" s="124">
        <v>45418037.210000001</v>
      </c>
      <c r="AD37" s="128">
        <f>AC37/O37-1</f>
        <v>0.2217044550199756</v>
      </c>
      <c r="AE37" s="124">
        <v>135730401.25999999</v>
      </c>
      <c r="AF37" s="128">
        <f>AE37/Q37-1</f>
        <v>0.22670408565862643</v>
      </c>
      <c r="AG37" s="124">
        <v>52564046.030000001</v>
      </c>
      <c r="AH37" s="129">
        <f>AG37/S37-1</f>
        <v>0.94029105778506628</v>
      </c>
      <c r="AI37" s="126">
        <v>188294447.28999999</v>
      </c>
      <c r="AJ37" s="130">
        <f>AI37/U37-1</f>
        <v>0.36705573674055758</v>
      </c>
      <c r="AK37" s="127">
        <v>50192983.369999997</v>
      </c>
      <c r="AL37" s="128">
        <f>AK37/W37-1</f>
        <v>8.9727466339130091E-2</v>
      </c>
      <c r="AM37" s="124">
        <v>61874571.740000002</v>
      </c>
      <c r="AN37" s="128">
        <f>AM37/Y37-1</f>
        <v>0.39822465796589412</v>
      </c>
      <c r="AO37" s="124">
        <v>112067555.11</v>
      </c>
      <c r="AP37" s="128">
        <f>AO37/AA37-1</f>
        <v>0.24088829130810474</v>
      </c>
      <c r="AQ37" s="124">
        <v>63741207.32</v>
      </c>
      <c r="AR37" s="128">
        <f>AQ37/AC37-1</f>
        <v>0.40343377291446814</v>
      </c>
      <c r="AS37" s="124">
        <v>175808762.43000001</v>
      </c>
      <c r="AT37" s="128">
        <f>AS37/AE37-1</f>
        <v>0.29527917694155659</v>
      </c>
      <c r="AU37" s="124">
        <v>66592147.340000004</v>
      </c>
      <c r="AV37" s="129">
        <f>AU37/AG37-1</f>
        <v>0.26687636073512522</v>
      </c>
      <c r="AW37" s="126">
        <v>242400909.77000001</v>
      </c>
      <c r="AX37" s="130">
        <f>AW37/AI37-1</f>
        <v>0.28735028174605937</v>
      </c>
      <c r="AY37" s="127">
        <v>57846524.890000001</v>
      </c>
      <c r="AZ37" s="128">
        <f>AY37/AK37-1</f>
        <v>0.15248229943977543</v>
      </c>
      <c r="BA37" s="124">
        <v>57542995.869999997</v>
      </c>
      <c r="BB37" s="128">
        <f>BA37/AM37-1</f>
        <v>-7.0005751121825943E-2</v>
      </c>
      <c r="BC37" s="124">
        <v>115389520.76000001</v>
      </c>
      <c r="BD37" s="128">
        <f>BC37/AO37-1</f>
        <v>2.964252808709289E-2</v>
      </c>
      <c r="BE37" s="124">
        <v>73783755.299999997</v>
      </c>
      <c r="BF37" s="128">
        <f>BE37/AQ37-1</f>
        <v>0.15755189464145847</v>
      </c>
      <c r="BG37" s="124">
        <v>189173276.06</v>
      </c>
      <c r="BH37" s="128">
        <f>BG37/AS37-1</f>
        <v>7.6017335229927596E-2</v>
      </c>
      <c r="BI37" s="124">
        <v>0</v>
      </c>
      <c r="BJ37" s="129">
        <f>BI37/AU37-1</f>
        <v>-1</v>
      </c>
      <c r="BK37" s="126">
        <v>254168000</v>
      </c>
      <c r="BL37" s="130">
        <v>4.8543529110853502E-2</v>
      </c>
      <c r="BM37" s="127">
        <v>73849000</v>
      </c>
      <c r="BN37" s="128">
        <v>0.27662627275398899</v>
      </c>
      <c r="BO37" s="124">
        <v>61748000</v>
      </c>
      <c r="BP37" s="128">
        <v>7.3075786802912601E-2</v>
      </c>
      <c r="BQ37" s="124">
        <v>135597000</v>
      </c>
      <c r="BR37" s="128">
        <v>0.17511916110581499</v>
      </c>
      <c r="BS37" s="124">
        <v>84885000</v>
      </c>
      <c r="BT37" s="128">
        <v>0.15045471178997899</v>
      </c>
      <c r="BU37" s="124">
        <v>220481000</v>
      </c>
      <c r="BV37" s="128">
        <v>0.16549930486908801</v>
      </c>
      <c r="BW37" s="124">
        <v>71227734.489999995</v>
      </c>
      <c r="BX37" s="129">
        <v>9.5893738874158099E-2</v>
      </c>
      <c r="BY37" s="126">
        <v>291709005</v>
      </c>
      <c r="BZ37" s="130">
        <v>0.147699805968</v>
      </c>
      <c r="CA37" s="132">
        <v>98783777.819999993</v>
      </c>
      <c r="CB37" s="133">
        <v>0.337648444799523</v>
      </c>
      <c r="CC37" s="217">
        <v>86467506.569999993</v>
      </c>
      <c r="CD37" s="219">
        <v>0.400328861987433</v>
      </c>
      <c r="CE37" s="217">
        <v>185251284.38999999</v>
      </c>
      <c r="CF37" s="219">
        <v>0.36619013982610199</v>
      </c>
    </row>
    <row r="38" spans="1:84" ht="13.35" customHeight="1" x14ac:dyDescent="0.25">
      <c r="A38" s="220"/>
      <c r="H38" s="212"/>
      <c r="I38" s="302"/>
      <c r="U38" s="212"/>
      <c r="V38" s="212"/>
      <c r="W38" s="302"/>
      <c r="AI38" s="212"/>
      <c r="AJ38" s="212"/>
      <c r="AK38" s="302"/>
      <c r="AW38" s="212"/>
      <c r="AX38" s="212"/>
      <c r="AY38" s="302"/>
      <c r="BK38" s="212"/>
      <c r="BL38" s="212"/>
      <c r="BM38" s="302"/>
      <c r="BY38" s="212"/>
      <c r="BZ38" s="212"/>
      <c r="CA38" s="303"/>
    </row>
    <row r="39" spans="1:84" ht="13.35" customHeight="1" x14ac:dyDescent="0.25">
      <c r="A39" s="220" t="s">
        <v>96</v>
      </c>
      <c r="B39" s="136">
        <v>-6415325.9199999999</v>
      </c>
      <c r="C39" s="136">
        <v>-1400599.01</v>
      </c>
      <c r="D39" s="136">
        <v>-7815924.9299999997</v>
      </c>
      <c r="E39" s="136">
        <v>2074420.27</v>
      </c>
      <c r="F39" s="136">
        <v>-5741504.6600000001</v>
      </c>
      <c r="G39" s="137">
        <v>866411.99</v>
      </c>
      <c r="H39" s="138">
        <v>-4875092.67</v>
      </c>
      <c r="I39" s="139">
        <v>-3594679.94</v>
      </c>
      <c r="J39" s="128">
        <f>I39/B39-1</f>
        <v>-0.4396730602893516</v>
      </c>
      <c r="K39" s="136">
        <v>-2046799.34</v>
      </c>
      <c r="L39" s="128">
        <f>K39/C39-1</f>
        <v>0.46137425871806093</v>
      </c>
      <c r="M39" s="136">
        <v>-5641479.2800000003</v>
      </c>
      <c r="N39" s="128">
        <f>M39/D39-1</f>
        <v>-0.27820707970899095</v>
      </c>
      <c r="O39" s="136">
        <v>-1899701.72</v>
      </c>
      <c r="P39" s="128">
        <f>O39/E39-1</f>
        <v>-1.9157747576386726</v>
      </c>
      <c r="Q39" s="136">
        <v>-7541181</v>
      </c>
      <c r="R39" s="128">
        <f>Q39/F39-1</f>
        <v>0.31345029684257009</v>
      </c>
      <c r="S39" s="136">
        <v>2527055.73</v>
      </c>
      <c r="T39" s="129">
        <f>S39/G39-1</f>
        <v>1.9166906265920907</v>
      </c>
      <c r="U39" s="138">
        <v>-5014125.2699999996</v>
      </c>
      <c r="V39" s="130">
        <f>U39/H39-1</f>
        <v>2.851896556870992E-2</v>
      </c>
      <c r="W39" s="139">
        <v>-16647330.09</v>
      </c>
      <c r="X39" s="128">
        <f>W39/I39-1</f>
        <v>3.6311021753997936</v>
      </c>
      <c r="Y39" s="136">
        <v>-4146970.84</v>
      </c>
      <c r="Z39" s="140">
        <f>Y39/K39-1</f>
        <v>1.0260759122582086</v>
      </c>
      <c r="AA39" s="136">
        <v>-20794300.93</v>
      </c>
      <c r="AB39" s="140">
        <f>AA39/M39-1</f>
        <v>2.6859660202456683</v>
      </c>
      <c r="AC39" s="136">
        <v>312818.15000000002</v>
      </c>
      <c r="AD39" s="140">
        <f>AC39/O39-1</f>
        <v>-1.164666982561873</v>
      </c>
      <c r="AE39" s="136">
        <v>-20481482.780000001</v>
      </c>
      <c r="AF39" s="140">
        <f>AE39/Q39-1</f>
        <v>1.7159516234923946</v>
      </c>
      <c r="AG39" s="136">
        <v>6508858.5099999998</v>
      </c>
      <c r="AH39" s="144">
        <f>AG39/S39-1</f>
        <v>1.5756687645349237</v>
      </c>
      <c r="AI39" s="138">
        <v>-13972624.27</v>
      </c>
      <c r="AJ39" s="145">
        <f>AI39/U39-1</f>
        <v>1.7866524104612171</v>
      </c>
      <c r="AK39" s="139">
        <v>-2651233.98</v>
      </c>
      <c r="AL39" s="140">
        <f>AK39/W39-1</f>
        <v>-0.84074118998862235</v>
      </c>
      <c r="AM39" s="136">
        <v>-3621353.17</v>
      </c>
      <c r="AN39" s="140">
        <f>AM39/Y39-1</f>
        <v>-0.12674737544091341</v>
      </c>
      <c r="AO39" s="136">
        <v>-6272587.1500000004</v>
      </c>
      <c r="AP39" s="140">
        <f>AO39/AA39-1</f>
        <v>-0.69835066006231927</v>
      </c>
      <c r="AQ39" s="136">
        <v>3145515.77</v>
      </c>
      <c r="AR39" s="140">
        <f>AQ39/AC39-1</f>
        <v>9.0554132488795798</v>
      </c>
      <c r="AS39" s="136">
        <v>-3127071.38</v>
      </c>
      <c r="AT39" s="140">
        <f>AS39/AE39-1</f>
        <v>-0.84732202186779371</v>
      </c>
      <c r="AU39" s="136">
        <v>3835389.37</v>
      </c>
      <c r="AV39" s="144">
        <f>AU39/AG39-1</f>
        <v>-0.41074316424186641</v>
      </c>
      <c r="AW39" s="138">
        <v>708317.99</v>
      </c>
      <c r="AX39" s="145">
        <f>AW39/AI39-1</f>
        <v>-1.0506932682302779</v>
      </c>
      <c r="AY39" s="139">
        <v>-1002629.56</v>
      </c>
      <c r="AZ39" s="140">
        <f>AY39/AK39-1</f>
        <v>-0.62182532075120733</v>
      </c>
      <c r="BA39" s="136">
        <v>-8553030.6799999997</v>
      </c>
      <c r="BB39" s="140">
        <f>BA39/AM39-1</f>
        <v>1.3618327952255482</v>
      </c>
      <c r="BC39" s="136">
        <v>-9555660.2400000002</v>
      </c>
      <c r="BD39" s="140">
        <f>BC39/AO39-1</f>
        <v>0.52340015554825725</v>
      </c>
      <c r="BE39" s="136">
        <v>-1685024.47</v>
      </c>
      <c r="BF39" s="140">
        <f>BE39/AQ39-1</f>
        <v>-1.5356909941672301</v>
      </c>
      <c r="BG39" s="136">
        <v>-11240684.710000001</v>
      </c>
      <c r="BH39" s="140">
        <f>BG39/AS39-1</f>
        <v>2.594636432635574</v>
      </c>
      <c r="BI39" s="136">
        <v>0</v>
      </c>
      <c r="BJ39" s="144">
        <f>BI39/AU39-1</f>
        <v>-1</v>
      </c>
      <c r="BK39" s="138">
        <v>-16207000</v>
      </c>
      <c r="BL39" s="212" t="s">
        <v>97</v>
      </c>
      <c r="BM39" s="139">
        <v>-1866000</v>
      </c>
      <c r="BN39" s="140">
        <v>0.86041874376869398</v>
      </c>
      <c r="BO39" s="136">
        <v>-6119000</v>
      </c>
      <c r="BP39" s="140">
        <v>0.28457851046416499</v>
      </c>
      <c r="BQ39" s="136">
        <v>-7985000</v>
      </c>
      <c r="BR39" s="140">
        <v>0.16439933026370901</v>
      </c>
      <c r="BS39" s="136">
        <v>-801000</v>
      </c>
      <c r="BT39" s="140">
        <v>0.52462908011869402</v>
      </c>
      <c r="BU39" s="136">
        <v>-8786000</v>
      </c>
      <c r="BV39" s="140">
        <v>0.21839693977404101</v>
      </c>
      <c r="BW39" s="136">
        <v>-2335391.2599999998</v>
      </c>
      <c r="BX39" s="144">
        <v>0.52976990476502495</v>
      </c>
      <c r="BY39" s="138">
        <v>-11121292</v>
      </c>
      <c r="BZ39" s="145">
        <v>0.31380424134477303</v>
      </c>
      <c r="CA39" s="150">
        <v>-763590.45</v>
      </c>
      <c r="CB39" s="151">
        <v>0.59056806002143603</v>
      </c>
      <c r="CC39" s="221">
        <v>3018767.7</v>
      </c>
      <c r="CD39" s="213" t="s">
        <v>87</v>
      </c>
      <c r="CE39" s="221">
        <v>2255177.25</v>
      </c>
      <c r="CF39" s="213" t="s">
        <v>87</v>
      </c>
    </row>
    <row r="40" spans="1:84" ht="13.35" customHeight="1" x14ac:dyDescent="0.25">
      <c r="A40" s="38"/>
      <c r="H40" s="231"/>
      <c r="I40" s="322"/>
      <c r="U40" s="231"/>
      <c r="V40" s="231"/>
      <c r="W40" s="322"/>
      <c r="AI40" s="231"/>
      <c r="AJ40" s="231"/>
      <c r="AK40" s="322"/>
      <c r="AW40" s="231"/>
      <c r="AX40" s="230"/>
      <c r="AY40" s="322"/>
      <c r="BK40" s="231"/>
      <c r="BL40" s="230"/>
      <c r="BM40" s="322"/>
      <c r="BY40" s="231"/>
      <c r="BZ40" s="230"/>
      <c r="CA40" s="323"/>
    </row>
    <row r="41" spans="1:84" ht="13.35" customHeight="1" x14ac:dyDescent="0.25">
      <c r="A41" s="38" t="s">
        <v>98</v>
      </c>
      <c r="B41" s="124">
        <v>33383892.460000001</v>
      </c>
      <c r="C41" s="124">
        <v>30335907.609999999</v>
      </c>
      <c r="D41" s="124">
        <v>63719800.07</v>
      </c>
      <c r="E41" s="124">
        <v>33977426.280000001</v>
      </c>
      <c r="F41" s="124">
        <v>97697226.349999994</v>
      </c>
      <c r="G41" s="125">
        <v>44182847.350000001</v>
      </c>
      <c r="H41" s="126">
        <v>141880073.69999999</v>
      </c>
      <c r="I41" s="127">
        <v>35372057.689999998</v>
      </c>
      <c r="J41" s="128">
        <f>I41/B41-1</f>
        <v>5.9554626003608835E-2</v>
      </c>
      <c r="K41" s="124">
        <v>32456910.41</v>
      </c>
      <c r="L41" s="128">
        <f>K41/C41-1</f>
        <v>6.9917235616211659E-2</v>
      </c>
      <c r="M41" s="124">
        <v>67828968.099999994</v>
      </c>
      <c r="N41" s="128">
        <f>M41/D41-1</f>
        <v>6.4488087305450303E-2</v>
      </c>
      <c r="O41" s="124">
        <v>35276259.310000002</v>
      </c>
      <c r="P41" s="128">
        <f>O41/E41-1</f>
        <v>3.8226351204373898E-2</v>
      </c>
      <c r="Q41" s="124">
        <v>103105227.41</v>
      </c>
      <c r="R41" s="128">
        <f>Q41/F41-1</f>
        <v>5.5354704140994304E-2</v>
      </c>
      <c r="S41" s="124">
        <v>29617860.390000001</v>
      </c>
      <c r="T41" s="129">
        <f>S41/G41-1</f>
        <v>-0.32965251978039389</v>
      </c>
      <c r="U41" s="126">
        <v>132723087.8</v>
      </c>
      <c r="V41" s="130">
        <f>U41/H41-1</f>
        <v>-6.4540323818565892E-2</v>
      </c>
      <c r="W41" s="127">
        <v>29412794.960000001</v>
      </c>
      <c r="X41" s="128">
        <f>W41/I41-1</f>
        <v>-0.16847373659250631</v>
      </c>
      <c r="Y41" s="124">
        <v>40105268.159999996</v>
      </c>
      <c r="Z41" s="128">
        <f>Y41/K41-1</f>
        <v>0.23564651266509729</v>
      </c>
      <c r="AA41" s="124">
        <v>69518063.120000005</v>
      </c>
      <c r="AB41" s="128">
        <f>AA41/M41-1</f>
        <v>2.4902266204459789E-2</v>
      </c>
      <c r="AC41" s="124">
        <v>45730855.359999999</v>
      </c>
      <c r="AD41" s="128">
        <f>AC41/O41-1</f>
        <v>0.29636351060148725</v>
      </c>
      <c r="AE41" s="124">
        <v>115248918.48</v>
      </c>
      <c r="AF41" s="128">
        <f>AE41/Q41-1</f>
        <v>0.11777958669069588</v>
      </c>
      <c r="AG41" s="124">
        <v>59072904.539999999</v>
      </c>
      <c r="AH41" s="129">
        <f>AG41/S41-1</f>
        <v>0.9945027683345089</v>
      </c>
      <c r="AI41" s="126">
        <v>174321823.02000001</v>
      </c>
      <c r="AJ41" s="130">
        <f>AI41/U41-1</f>
        <v>0.3134250107463219</v>
      </c>
      <c r="AK41" s="127">
        <v>47541749.390000001</v>
      </c>
      <c r="AL41" s="128">
        <f>AK41/W41-1</f>
        <v>0.61636286026725839</v>
      </c>
      <c r="AM41" s="124">
        <v>58253218.57</v>
      </c>
      <c r="AN41" s="128">
        <f>AM41/Y41-1</f>
        <v>0.45250789341686337</v>
      </c>
      <c r="AO41" s="124">
        <v>105794967.95999999</v>
      </c>
      <c r="AP41" s="128">
        <f>AO41/AA41-1</f>
        <v>0.52183422857135531</v>
      </c>
      <c r="AQ41" s="131">
        <v>66886723.090000004</v>
      </c>
      <c r="AR41" s="31">
        <f>AQ41/AC41-1</f>
        <v>0.46261692600013515</v>
      </c>
      <c r="AS41" s="131">
        <v>172681691.05000001</v>
      </c>
      <c r="AT41" s="31">
        <f>AS41/AE41-1</f>
        <v>0.49833675948956291</v>
      </c>
      <c r="AU41" s="131">
        <v>70427536.709999993</v>
      </c>
      <c r="AV41" s="32">
        <f>AU41/AG41-1</f>
        <v>0.19221387975448945</v>
      </c>
      <c r="AW41" s="126">
        <v>243109227.75999999</v>
      </c>
      <c r="AX41" s="30">
        <f>AW41/AI41-1</f>
        <v>0.39460007673341035</v>
      </c>
      <c r="AY41" s="127">
        <v>56843895.329999998</v>
      </c>
      <c r="AZ41" s="128">
        <f>AY41/AK41-1</f>
        <v>0.19566267668637005</v>
      </c>
      <c r="BA41" s="124">
        <v>48989965.189999998</v>
      </c>
      <c r="BB41" s="128">
        <f>BA41/AM41-1</f>
        <v>-0.15901702270525719</v>
      </c>
      <c r="BC41" s="124">
        <v>105833860.52</v>
      </c>
      <c r="BD41" s="128">
        <f>BC41/AO41-1</f>
        <v>3.6762202163242996E-4</v>
      </c>
      <c r="BE41" s="131">
        <v>72098730.829999998</v>
      </c>
      <c r="BF41" s="31">
        <f>BE41/AQ41-1</f>
        <v>7.7922904564885487E-2</v>
      </c>
      <c r="BG41" s="131">
        <v>177932591.34999999</v>
      </c>
      <c r="BH41" s="31">
        <f>BG41/AS41-1</f>
        <v>3.0407973584643644E-2</v>
      </c>
      <c r="BI41" s="131">
        <v>0</v>
      </c>
      <c r="BJ41" s="32">
        <f>BI41/AU41-1</f>
        <v>-1</v>
      </c>
      <c r="BK41" s="126">
        <v>237961000</v>
      </c>
      <c r="BL41" s="30">
        <v>-2.1175686626163599E-2</v>
      </c>
      <c r="BM41" s="127">
        <v>71983000</v>
      </c>
      <c r="BN41" s="128">
        <v>0.26632538174653397</v>
      </c>
      <c r="BO41" s="124">
        <v>55629000</v>
      </c>
      <c r="BP41" s="128">
        <v>0.13551745254133499</v>
      </c>
      <c r="BQ41" s="124">
        <v>127612000</v>
      </c>
      <c r="BR41" s="128">
        <v>0.20577508173176901</v>
      </c>
      <c r="BS41" s="124">
        <v>84084000</v>
      </c>
      <c r="BT41" s="128">
        <v>0.166215897585265</v>
      </c>
      <c r="BU41" s="124">
        <v>211695000</v>
      </c>
      <c r="BV41" s="128">
        <v>0.18974557839186701</v>
      </c>
      <c r="BW41" s="131">
        <v>68892343.230000004</v>
      </c>
      <c r="BX41" s="32">
        <v>0.14765820739027699</v>
      </c>
      <c r="BY41" s="126">
        <v>280587712.88999999</v>
      </c>
      <c r="BZ41" s="30">
        <v>0.17913213444579301</v>
      </c>
      <c r="CA41" s="222">
        <v>98020187.370000005</v>
      </c>
      <c r="CB41" s="223">
        <v>0.36171040384535202</v>
      </c>
      <c r="CC41" s="224">
        <v>89486274.269999996</v>
      </c>
      <c r="CD41" s="225">
        <v>0.60862633284797496</v>
      </c>
      <c r="CE41" s="224">
        <v>187506461.63999999</v>
      </c>
      <c r="CF41" s="223">
        <v>0.46932026595196302</v>
      </c>
    </row>
    <row r="42" spans="1:84" ht="13.35" customHeight="1" x14ac:dyDescent="0.25">
      <c r="A42" s="220"/>
      <c r="H42" s="212"/>
      <c r="I42" s="302"/>
      <c r="U42" s="212"/>
      <c r="V42" s="231"/>
      <c r="W42" s="302"/>
      <c r="AI42" s="212"/>
      <c r="AJ42" s="212"/>
      <c r="AK42" s="302"/>
      <c r="AW42" s="212"/>
      <c r="AX42" s="324"/>
      <c r="AY42" s="302"/>
      <c r="BK42" s="212"/>
      <c r="BL42" s="324"/>
      <c r="BM42" s="302"/>
      <c r="BY42" s="212"/>
      <c r="BZ42" s="324"/>
      <c r="CA42" s="303"/>
    </row>
    <row r="43" spans="1:84" ht="13.35" customHeight="1" x14ac:dyDescent="0.25">
      <c r="A43" s="220" t="s">
        <v>99</v>
      </c>
      <c r="B43" s="136">
        <v>-6754947.96</v>
      </c>
      <c r="C43" s="136">
        <v>-11106144.68</v>
      </c>
      <c r="D43" s="136">
        <v>-17861092.640000001</v>
      </c>
      <c r="E43" s="136">
        <v>-11076002.880000001</v>
      </c>
      <c r="F43" s="136">
        <v>-28937095.52</v>
      </c>
      <c r="G43" s="137">
        <v>-10517371.869999999</v>
      </c>
      <c r="H43" s="138">
        <v>-39454467.390000001</v>
      </c>
      <c r="I43" s="139">
        <v>-10935827.76</v>
      </c>
      <c r="J43" s="128">
        <f>I43/B43-1</f>
        <v>0.61893590072898208</v>
      </c>
      <c r="K43" s="136">
        <v>-10352224.050000001</v>
      </c>
      <c r="L43" s="128">
        <f>K43/C43-1</f>
        <v>-6.7883199050851828E-2</v>
      </c>
      <c r="M43" s="136">
        <v>-21288051.809999999</v>
      </c>
      <c r="N43" s="128">
        <f>M43/D43-1</f>
        <v>0.19186727481191745</v>
      </c>
      <c r="O43" s="136">
        <v>-11321365.34</v>
      </c>
      <c r="P43" s="128">
        <f>O43/E43-1</f>
        <v>2.2152617930702334E-2</v>
      </c>
      <c r="Q43" s="136">
        <v>-32609417.149999999</v>
      </c>
      <c r="R43" s="128">
        <f>Q43/F43-1</f>
        <v>0.12690705698026461</v>
      </c>
      <c r="S43" s="136">
        <v>-9520599.1400000006</v>
      </c>
      <c r="T43" s="129">
        <f>S43/G43-1</f>
        <v>-9.4773936143041304E-2</v>
      </c>
      <c r="U43" s="138">
        <v>-42130016.289999999</v>
      </c>
      <c r="V43" s="130">
        <f>U43/H43-1</f>
        <v>6.781358555807393E-2</v>
      </c>
      <c r="W43" s="139">
        <v>-9309236.2799999993</v>
      </c>
      <c r="X43" s="128">
        <f>W43/I43-1</f>
        <v>-0.1487396761998746</v>
      </c>
      <c r="Y43" s="136">
        <v>-13294654.51</v>
      </c>
      <c r="Z43" s="140">
        <f>Y43/K43-1</f>
        <v>0.28423172120197671</v>
      </c>
      <c r="AA43" s="136">
        <v>-22603890.789999999</v>
      </c>
      <c r="AB43" s="140">
        <f>AA43/M43-1</f>
        <v>6.1811150768709133E-2</v>
      </c>
      <c r="AC43" s="136">
        <v>-12997094.210000001</v>
      </c>
      <c r="AD43" s="140">
        <f>AC43/O43-1</f>
        <v>0.14801473317704983</v>
      </c>
      <c r="AE43" s="136">
        <v>-35600985</v>
      </c>
      <c r="AF43" s="140">
        <f>AE43/Q43-1</f>
        <v>9.1739384247166766E-2</v>
      </c>
      <c r="AG43" s="136">
        <v>-15190258.02</v>
      </c>
      <c r="AH43" s="144">
        <f>AG43/S43-1</f>
        <v>0.59551492470462297</v>
      </c>
      <c r="AI43" s="138">
        <v>-50791243.020000003</v>
      </c>
      <c r="AJ43" s="145">
        <f>AI43/U43-1</f>
        <v>0.20558327512576446</v>
      </c>
      <c r="AK43" s="139">
        <v>-10452640.91</v>
      </c>
      <c r="AL43" s="140">
        <f>AK43/W43-1</f>
        <v>0.12282475120504732</v>
      </c>
      <c r="AM43" s="136">
        <v>-14891737.01</v>
      </c>
      <c r="AN43" s="140">
        <f>AM43/Y43-1</f>
        <v>0.12012967308016198</v>
      </c>
      <c r="AO43" s="136">
        <v>-25344377.920000002</v>
      </c>
      <c r="AP43" s="140">
        <f>AO43/AA43-1</f>
        <v>0.12123962000437549</v>
      </c>
      <c r="AQ43" s="146">
        <v>-20697137.34</v>
      </c>
      <c r="AR43" s="226">
        <f>AQ43/AC43-1</f>
        <v>0.59244343432361712</v>
      </c>
      <c r="AS43" s="146">
        <v>-46041515.259999998</v>
      </c>
      <c r="AT43" s="226">
        <f>AS43/AE43-1</f>
        <v>0.2932652076901805</v>
      </c>
      <c r="AU43" s="146">
        <v>-18309513.27</v>
      </c>
      <c r="AV43" s="148">
        <f>AU43/AG43-1</f>
        <v>0.20534577134194065</v>
      </c>
      <c r="AW43" s="138">
        <v>-64351028.530000001</v>
      </c>
      <c r="AX43" s="149">
        <f>AW43/AI43-1</f>
        <v>0.26697093246291637</v>
      </c>
      <c r="AY43" s="139">
        <v>-17399168.850000001</v>
      </c>
      <c r="AZ43" s="140">
        <f>AY43/AK43-1</f>
        <v>0.66457156615361068</v>
      </c>
      <c r="BA43" s="136">
        <v>-14569767.359999999</v>
      </c>
      <c r="BB43" s="140">
        <f>BA43/AM43-1</f>
        <v>-2.1620691379641843E-2</v>
      </c>
      <c r="BC43" s="136">
        <v>-31968936.210000001</v>
      </c>
      <c r="BD43" s="140">
        <f>BC43/AO43-1</f>
        <v>0.26138176722705686</v>
      </c>
      <c r="BE43" s="146">
        <v>-22043258.640000001</v>
      </c>
      <c r="BF43" s="226">
        <f>BE43/AQ43-1</f>
        <v>6.5039008916389696E-2</v>
      </c>
      <c r="BG43" s="146">
        <v>-54012194.850000001</v>
      </c>
      <c r="BH43" s="226">
        <f>BG43/AS43-1</f>
        <v>0.17311940202204368</v>
      </c>
      <c r="BI43" s="146">
        <v>0</v>
      </c>
      <c r="BJ43" s="148">
        <f>BI43/AU43-1</f>
        <v>-1</v>
      </c>
      <c r="BK43" s="138">
        <v>-75836000</v>
      </c>
      <c r="BL43" s="149">
        <v>0.178474304983606</v>
      </c>
      <c r="BM43" s="139">
        <v>-21998000</v>
      </c>
      <c r="BN43" s="140">
        <v>0.26432553595034203</v>
      </c>
      <c r="BO43" s="136">
        <v>-16605000</v>
      </c>
      <c r="BP43" s="140">
        <v>-0.13967055593685701</v>
      </c>
      <c r="BQ43" s="136">
        <v>-38603000</v>
      </c>
      <c r="BR43" s="140">
        <v>-0.20751352873095799</v>
      </c>
      <c r="BS43" s="136">
        <v>17447000</v>
      </c>
      <c r="BT43" s="209" t="s">
        <v>100</v>
      </c>
      <c r="BU43" s="136">
        <v>-21156000</v>
      </c>
      <c r="BV43" s="140">
        <v>0.60830926460786505</v>
      </c>
      <c r="BW43" s="146">
        <v>-19388909.059999999</v>
      </c>
      <c r="BX43" s="148">
        <v>0.111559605029467</v>
      </c>
      <c r="BY43" s="138">
        <v>-40544981</v>
      </c>
      <c r="BZ43" s="149">
        <v>0.46535779988348203</v>
      </c>
      <c r="CA43" s="150">
        <v>-29504076.399999999</v>
      </c>
      <c r="CB43" s="151">
        <v>-0.34121283753068499</v>
      </c>
      <c r="CC43" s="152">
        <v>-26320364.800000001</v>
      </c>
      <c r="CD43" s="151">
        <v>-0.58513058080772795</v>
      </c>
      <c r="CE43" s="152">
        <v>-55824441.219999999</v>
      </c>
      <c r="CF43" s="151">
        <v>-0.446130779941245</v>
      </c>
    </row>
    <row r="44" spans="1:84" ht="13.35" customHeight="1" x14ac:dyDescent="0.25">
      <c r="A44" s="38"/>
      <c r="H44" s="231"/>
      <c r="I44" s="322"/>
      <c r="U44" s="231"/>
      <c r="V44" s="231"/>
      <c r="W44" s="322"/>
      <c r="AI44" s="231"/>
      <c r="AJ44" s="231"/>
      <c r="AK44" s="322"/>
      <c r="AW44" s="231"/>
      <c r="AX44" s="230"/>
      <c r="AY44" s="322"/>
      <c r="BK44" s="231"/>
      <c r="BL44" s="230"/>
      <c r="BM44" s="322"/>
      <c r="BY44" s="231"/>
      <c r="BZ44" s="230"/>
      <c r="CA44" s="323"/>
    </row>
    <row r="45" spans="1:84" ht="13.35" customHeight="1" x14ac:dyDescent="0.25">
      <c r="A45" s="38" t="s">
        <v>101</v>
      </c>
      <c r="B45" s="124">
        <v>26754500.27</v>
      </c>
      <c r="C45" s="124">
        <v>2278483333.6199999</v>
      </c>
      <c r="D45" s="124">
        <v>2305237833.8899999</v>
      </c>
      <c r="E45" s="124">
        <v>21482613.140000001</v>
      </c>
      <c r="F45" s="124">
        <v>2326720447.0300002</v>
      </c>
      <c r="G45" s="125">
        <v>40355214.200000003</v>
      </c>
      <c r="H45" s="126">
        <v>2367075661.23</v>
      </c>
      <c r="I45" s="127">
        <v>24340102.010000002</v>
      </c>
      <c r="J45" s="128">
        <f>I45/B45-1</f>
        <v>-9.0242696953202972E-2</v>
      </c>
      <c r="K45" s="124">
        <v>22104686.359999999</v>
      </c>
      <c r="L45" s="128">
        <f>K45/C45-1</f>
        <v>-0.99029850864659141</v>
      </c>
      <c r="M45" s="124">
        <v>46444788.369999997</v>
      </c>
      <c r="N45" s="128">
        <f>M45/D45-1</f>
        <v>-0.97985249604739211</v>
      </c>
      <c r="O45" s="124">
        <v>23954893.969999999</v>
      </c>
      <c r="P45" s="128">
        <f>O45/E45-1</f>
        <v>0.11508287254853</v>
      </c>
      <c r="Q45" s="124">
        <v>70399682.340000004</v>
      </c>
      <c r="R45" s="128">
        <f>Q45/F45-1</f>
        <v>-0.96974295625851248</v>
      </c>
      <c r="S45" s="124">
        <v>20097261.25</v>
      </c>
      <c r="T45" s="129">
        <f>S45/G45-1</f>
        <v>-0.50199096576719449</v>
      </c>
      <c r="U45" s="126">
        <v>90496943.590000004</v>
      </c>
      <c r="V45" s="130">
        <f>U45/H45-1</f>
        <v>-0.96176846178927156</v>
      </c>
      <c r="W45" s="127">
        <v>20103558.68</v>
      </c>
      <c r="X45" s="128">
        <f>W45/I45-1</f>
        <v>-0.17405610413051842</v>
      </c>
      <c r="Y45" s="124">
        <v>26810613.649999999</v>
      </c>
      <c r="Z45" s="128">
        <f>Y45/K45-1</f>
        <v>0.21289274198957697</v>
      </c>
      <c r="AA45" s="124">
        <v>46914172.329999998</v>
      </c>
      <c r="AB45" s="128">
        <f>AA45/M45-1</f>
        <v>1.0106278367783217E-2</v>
      </c>
      <c r="AC45" s="124">
        <v>32733761.149999999</v>
      </c>
      <c r="AD45" s="128">
        <f>AC45/O45-1</f>
        <v>0.36647489197799188</v>
      </c>
      <c r="AE45" s="124">
        <v>79647933.480000004</v>
      </c>
      <c r="AF45" s="128">
        <f>AE45/Q45-1</f>
        <v>0.13136779645304286</v>
      </c>
      <c r="AG45" s="124">
        <v>43882646.520000003</v>
      </c>
      <c r="AH45" s="129">
        <f>AG45/S45-1</f>
        <v>1.1835137621052723</v>
      </c>
      <c r="AI45" s="126">
        <v>123530580</v>
      </c>
      <c r="AJ45" s="130">
        <f>AI45/U45-1</f>
        <v>0.36502488481445505</v>
      </c>
      <c r="AK45" s="127">
        <v>37089108.479999997</v>
      </c>
      <c r="AL45" s="128">
        <f>AK45/W45-1</f>
        <v>0.84490263989420189</v>
      </c>
      <c r="AM45" s="124">
        <v>43361481.560000002</v>
      </c>
      <c r="AN45" s="128">
        <f>AM45/Y45-1</f>
        <v>0.6173252177687476</v>
      </c>
      <c r="AO45" s="124">
        <v>80450590.040000007</v>
      </c>
      <c r="AP45" s="128">
        <f>AO45/AA45-1</f>
        <v>0.71484619773531888</v>
      </c>
      <c r="AQ45" s="131">
        <v>46189585.75</v>
      </c>
      <c r="AR45" s="31">
        <f>AQ45/AC45-1</f>
        <v>0.41106869871566842</v>
      </c>
      <c r="AS45" s="131">
        <v>126640175.79000001</v>
      </c>
      <c r="AT45" s="31">
        <f>AS45/AE45-1</f>
        <v>0.58999951733587652</v>
      </c>
      <c r="AU45" s="131">
        <v>52118023.439999998</v>
      </c>
      <c r="AV45" s="32">
        <f>AU45/AG45-1</f>
        <v>0.18766819171324656</v>
      </c>
      <c r="AW45" s="126">
        <v>178758199.22999999</v>
      </c>
      <c r="AX45" s="30">
        <f>AW45/AI45-1</f>
        <v>0.44707649903368041</v>
      </c>
      <c r="AY45" s="127">
        <v>39444726.479999997</v>
      </c>
      <c r="AZ45" s="128">
        <f>AY45/AK45-1</f>
        <v>6.3512392088643788E-2</v>
      </c>
      <c r="BA45" s="124">
        <v>34420197.829999998</v>
      </c>
      <c r="BB45" s="128">
        <f>BA45/AM45-1</f>
        <v>-0.20620337240155873</v>
      </c>
      <c r="BC45" s="124">
        <v>73864924.310000002</v>
      </c>
      <c r="BD45" s="128">
        <f>BC45/AO45-1</f>
        <v>-8.1859756736720191E-2</v>
      </c>
      <c r="BE45" s="131">
        <v>50055472.189999998</v>
      </c>
      <c r="BF45" s="31">
        <f>BE45/AQ45-1</f>
        <v>8.3696062158340467E-2</v>
      </c>
      <c r="BG45" s="131">
        <v>123920396.5</v>
      </c>
      <c r="BH45" s="31">
        <f>BG45/AS45-1</f>
        <v>-2.1476433312206167E-2</v>
      </c>
      <c r="BI45" s="131">
        <v>0</v>
      </c>
      <c r="BJ45" s="32">
        <f>BI45/AU45-1</f>
        <v>-1</v>
      </c>
      <c r="BK45" s="126">
        <v>162125000</v>
      </c>
      <c r="BL45" s="30">
        <v>-9.3047583884357604E-2</v>
      </c>
      <c r="BM45" s="127">
        <v>49985000</v>
      </c>
      <c r="BN45" s="128">
        <v>0.26720750411965999</v>
      </c>
      <c r="BO45" s="124">
        <v>39024000</v>
      </c>
      <c r="BP45" s="128">
        <v>0.13375944218477601</v>
      </c>
      <c r="BQ45" s="124">
        <v>89009000</v>
      </c>
      <c r="BR45" s="128">
        <v>0.20502267650443401</v>
      </c>
      <c r="BS45" s="124">
        <v>101530000</v>
      </c>
      <c r="BT45" s="206" t="s">
        <v>100</v>
      </c>
      <c r="BU45" s="124">
        <v>190539000</v>
      </c>
      <c r="BV45" s="128">
        <v>0.53759683666881897</v>
      </c>
      <c r="BW45" s="131">
        <v>49503434.170000002</v>
      </c>
      <c r="BX45" s="32">
        <v>0.29572875677885002</v>
      </c>
      <c r="BY45" s="126">
        <v>240042732</v>
      </c>
      <c r="BZ45" s="30">
        <v>0.48059839870701598</v>
      </c>
      <c r="CA45" s="222">
        <v>68516110.969999999</v>
      </c>
      <c r="CB45" s="223">
        <v>0.37073121936580999</v>
      </c>
      <c r="CC45" s="217">
        <v>63165909.460000001</v>
      </c>
      <c r="CD45" s="223">
        <v>0.618543616554035</v>
      </c>
      <c r="CE45" s="227">
        <v>131682020.43000001</v>
      </c>
      <c r="CF45" s="223">
        <v>0.47942365861879099</v>
      </c>
    </row>
    <row r="46" spans="1:84" ht="13.35" customHeight="1" x14ac:dyDescent="0.25">
      <c r="A46" s="135" t="s">
        <v>102</v>
      </c>
      <c r="B46" s="124">
        <v>26628944.5</v>
      </c>
      <c r="C46" s="124">
        <v>19229762.93</v>
      </c>
      <c r="D46" s="124">
        <v>45858707.43</v>
      </c>
      <c r="E46" s="124">
        <v>22901423.399999999</v>
      </c>
      <c r="F46" s="124">
        <v>68760130.829999998</v>
      </c>
      <c r="G46" s="125">
        <v>33665475.479999997</v>
      </c>
      <c r="H46" s="126">
        <v>102425606.31</v>
      </c>
      <c r="I46" s="127">
        <v>24436229.93</v>
      </c>
      <c r="J46" s="128">
        <f>I46/B46-1</f>
        <v>-8.2343277631601208E-2</v>
      </c>
      <c r="K46" s="124">
        <v>22104686.359999999</v>
      </c>
      <c r="L46" s="128">
        <f>K46/C46-1</f>
        <v>0.14950384154319885</v>
      </c>
      <c r="M46" s="124">
        <v>46540916.289999999</v>
      </c>
      <c r="N46" s="128">
        <f>M46/D46-1</f>
        <v>1.4876321166298556E-2</v>
      </c>
      <c r="O46" s="124">
        <v>23954893.969999999</v>
      </c>
      <c r="P46" s="128">
        <f>O46/E46-1</f>
        <v>4.6000222414122938E-2</v>
      </c>
      <c r="Q46" s="124">
        <v>70495810.260000005</v>
      </c>
      <c r="R46" s="128">
        <f>Q46/F46-1</f>
        <v>2.5242526578246771E-2</v>
      </c>
      <c r="S46" s="124">
        <v>20097261.25</v>
      </c>
      <c r="T46" s="129">
        <f>S46/G46-1</f>
        <v>-0.403030524195644</v>
      </c>
      <c r="U46" s="126">
        <v>90593071.510000005</v>
      </c>
      <c r="V46" s="130">
        <f>U46/H46-1</f>
        <v>-0.11552320973514962</v>
      </c>
      <c r="W46" s="127">
        <v>20103558.68</v>
      </c>
      <c r="X46" s="128">
        <f>W46/I46-1</f>
        <v>-0.17730522516817715</v>
      </c>
      <c r="Y46" s="124">
        <v>26810613.649999999</v>
      </c>
      <c r="Z46" s="128">
        <f>Y46/K46-1</f>
        <v>0.21289274198957697</v>
      </c>
      <c r="AA46" s="124">
        <v>46914172.329999998</v>
      </c>
      <c r="AB46" s="128">
        <f>AA46/M46-1</f>
        <v>8.0199546926453813E-3</v>
      </c>
      <c r="AC46" s="124">
        <v>32733761.149999999</v>
      </c>
      <c r="AD46" s="128">
        <f>AC46/O46-1</f>
        <v>0.36647489197799188</v>
      </c>
      <c r="AE46" s="124">
        <v>79647933.480000004</v>
      </c>
      <c r="AF46" s="128">
        <f>AE46/Q46-1</f>
        <v>0.12982506600385868</v>
      </c>
      <c r="AG46" s="124">
        <v>43882646.520000003</v>
      </c>
      <c r="AH46" s="129">
        <f>AG46/S46-1</f>
        <v>1.1835137621052723</v>
      </c>
      <c r="AI46" s="126">
        <v>123530580</v>
      </c>
      <c r="AJ46" s="130">
        <f>AI46/U46-1</f>
        <v>0.3635764627581286</v>
      </c>
      <c r="AK46" s="127">
        <v>37089108.479999997</v>
      </c>
      <c r="AL46" s="128">
        <f>AK46/W46-1</f>
        <v>0.84490263989420189</v>
      </c>
      <c r="AM46" s="124">
        <v>43361481.560000002</v>
      </c>
      <c r="AN46" s="128">
        <f>AM46/Y46-1</f>
        <v>0.6173252177687476</v>
      </c>
      <c r="AO46" s="124">
        <v>80450590.040000007</v>
      </c>
      <c r="AP46" s="128">
        <f>AO46/AA46-1</f>
        <v>0.71484619773531888</v>
      </c>
      <c r="AQ46" s="131">
        <v>46189585.75</v>
      </c>
      <c r="AR46" s="31">
        <f>AQ46/AC46-1</f>
        <v>0.41106869871566842</v>
      </c>
      <c r="AS46" s="131">
        <v>126640175.79000001</v>
      </c>
      <c r="AT46" s="31">
        <f>AS46/AE46-1</f>
        <v>0.58999951733587652</v>
      </c>
      <c r="AU46" s="131">
        <v>52118023.439999998</v>
      </c>
      <c r="AV46" s="32">
        <f>AU46/AG46-1</f>
        <v>0.18766819171324656</v>
      </c>
      <c r="AW46" s="126">
        <v>178758199.22999999</v>
      </c>
      <c r="AX46" s="30">
        <f>AW46/AI46-1</f>
        <v>0.44707649903368041</v>
      </c>
      <c r="AY46" s="127">
        <v>39444726.479999997</v>
      </c>
      <c r="AZ46" s="128">
        <f>AY46/AK46-1</f>
        <v>6.3512392088643788E-2</v>
      </c>
      <c r="BA46" s="124">
        <v>34420197.829999998</v>
      </c>
      <c r="BB46" s="128">
        <f>BA46/AM46-1</f>
        <v>-0.20620337240155873</v>
      </c>
      <c r="BC46" s="124">
        <v>73864924.310000002</v>
      </c>
      <c r="BD46" s="128">
        <f>BC46/AO46-1</f>
        <v>-8.1859756736720191E-2</v>
      </c>
      <c r="BE46" s="131">
        <v>50055472.189999998</v>
      </c>
      <c r="BF46" s="31">
        <f>BE46/AQ46-1</f>
        <v>8.3696062158340467E-2</v>
      </c>
      <c r="BG46" s="131">
        <v>123920396.5</v>
      </c>
      <c r="BH46" s="31">
        <f>BG46/AS46-1</f>
        <v>-2.1476433312206167E-2</v>
      </c>
      <c r="BI46" s="131">
        <v>0</v>
      </c>
      <c r="BJ46" s="32">
        <f>BI46/AU46-1</f>
        <v>-1</v>
      </c>
      <c r="BK46" s="126">
        <v>162125000</v>
      </c>
      <c r="BL46" s="30">
        <v>-9.3047583884357604E-2</v>
      </c>
      <c r="BM46" s="127">
        <v>49985000</v>
      </c>
      <c r="BN46" s="128">
        <v>0.26720750411965999</v>
      </c>
      <c r="BO46" s="124">
        <v>39024000</v>
      </c>
      <c r="BP46" s="128">
        <v>0.13375944218477601</v>
      </c>
      <c r="BQ46" s="124">
        <v>89009000</v>
      </c>
      <c r="BR46" s="128">
        <v>0.20502267650443401</v>
      </c>
      <c r="BS46" s="124">
        <v>101530000</v>
      </c>
      <c r="BT46" s="206" t="s">
        <v>100</v>
      </c>
      <c r="BU46" s="124">
        <v>190539000</v>
      </c>
      <c r="BV46" s="128">
        <v>0.53759683666881897</v>
      </c>
      <c r="BW46" s="131">
        <v>49503434.170000002</v>
      </c>
      <c r="BX46" s="32">
        <v>0.29572875677885002</v>
      </c>
      <c r="BY46" s="126">
        <v>240042732</v>
      </c>
      <c r="BZ46" s="30">
        <v>0.48059839870701598</v>
      </c>
      <c r="CA46" s="222">
        <v>68516110.969999999</v>
      </c>
      <c r="CB46" s="223">
        <v>0.37073121936580999</v>
      </c>
      <c r="CC46" s="227">
        <v>63165909.460000001</v>
      </c>
      <c r="CD46" s="223">
        <v>0.618543616554035</v>
      </c>
      <c r="CE46" s="217">
        <v>131682020.43000001</v>
      </c>
      <c r="CF46" s="223">
        <v>0.47942365861879099</v>
      </c>
    </row>
    <row r="47" spans="1:84" ht="25.95" customHeight="1" x14ac:dyDescent="0.25">
      <c r="A47" s="135" t="s">
        <v>103</v>
      </c>
      <c r="B47" s="124">
        <v>125555.77</v>
      </c>
      <c r="C47" s="124">
        <v>2259253570.6900001</v>
      </c>
      <c r="D47" s="124">
        <v>2259379126.46</v>
      </c>
      <c r="E47" s="124">
        <v>-1418810.26</v>
      </c>
      <c r="F47" s="124">
        <v>2257960316.1999998</v>
      </c>
      <c r="G47" s="125">
        <v>6689738.7199999997</v>
      </c>
      <c r="H47" s="126">
        <v>2264650054.9200001</v>
      </c>
      <c r="I47" s="127">
        <v>-96127.92</v>
      </c>
      <c r="J47" s="128">
        <f>I47/B47-1</f>
        <v>-1.7656192941192588</v>
      </c>
      <c r="K47" s="124">
        <v>0</v>
      </c>
      <c r="L47" s="128">
        <f>K47/C47-1</f>
        <v>-1</v>
      </c>
      <c r="M47" s="124">
        <v>-96127.92</v>
      </c>
      <c r="N47" s="128">
        <f>M47/D47-1</f>
        <v>-1.0000425461662783</v>
      </c>
      <c r="O47" s="124">
        <v>0</v>
      </c>
      <c r="P47" s="128">
        <f>O47/E47-1</f>
        <v>-1</v>
      </c>
      <c r="Q47" s="124">
        <v>-96127.92</v>
      </c>
      <c r="R47" s="128">
        <f>Q47/F47-1</f>
        <v>-1.0000425729005555</v>
      </c>
      <c r="S47" s="124">
        <v>0</v>
      </c>
      <c r="T47" s="129">
        <f>S47/G47-1</f>
        <v>-1</v>
      </c>
      <c r="U47" s="126">
        <v>-96127.92</v>
      </c>
      <c r="V47" s="130">
        <f>U47/H47-1</f>
        <v>-1.0000424471409131</v>
      </c>
      <c r="W47" s="127">
        <v>0</v>
      </c>
      <c r="X47" s="128">
        <f>W47/I47-1</f>
        <v>-1</v>
      </c>
      <c r="Y47" s="124">
        <v>0</v>
      </c>
      <c r="Z47" s="206" t="s">
        <v>89</v>
      </c>
      <c r="AA47" s="124">
        <v>0</v>
      </c>
      <c r="AB47" s="128">
        <f>AA47/M47-1</f>
        <v>-1</v>
      </c>
      <c r="AC47" s="124">
        <v>0</v>
      </c>
      <c r="AD47" s="206" t="s">
        <v>89</v>
      </c>
      <c r="AE47" s="124">
        <v>0</v>
      </c>
      <c r="AF47" s="206" t="s">
        <v>89</v>
      </c>
      <c r="AG47" s="124">
        <v>0</v>
      </c>
      <c r="AH47" s="228" t="s">
        <v>89</v>
      </c>
      <c r="AI47" s="126">
        <v>0</v>
      </c>
      <c r="AJ47" s="130">
        <f>AI47/U47-1</f>
        <v>-1</v>
      </c>
      <c r="AK47" s="127">
        <v>0</v>
      </c>
      <c r="AL47" s="206" t="s">
        <v>89</v>
      </c>
      <c r="AM47" s="124">
        <v>0</v>
      </c>
      <c r="AN47" s="206" t="s">
        <v>89</v>
      </c>
      <c r="AO47" s="124">
        <v>0</v>
      </c>
      <c r="AP47" s="206" t="s">
        <v>89</v>
      </c>
      <c r="AQ47" s="131">
        <v>0</v>
      </c>
      <c r="AR47" s="229" t="s">
        <v>89</v>
      </c>
      <c r="AS47" s="131">
        <v>0</v>
      </c>
      <c r="AT47" s="229" t="s">
        <v>89</v>
      </c>
      <c r="AU47" s="131">
        <v>0</v>
      </c>
      <c r="AV47" s="207" t="s">
        <v>89</v>
      </c>
      <c r="AW47" s="126">
        <v>0</v>
      </c>
      <c r="AX47" s="230" t="s">
        <v>89</v>
      </c>
      <c r="AY47" s="127">
        <v>0</v>
      </c>
      <c r="AZ47" s="206" t="s">
        <v>89</v>
      </c>
      <c r="BA47" s="124">
        <v>0</v>
      </c>
      <c r="BB47" s="206" t="s">
        <v>89</v>
      </c>
      <c r="BC47" s="124">
        <v>0</v>
      </c>
      <c r="BD47" s="206" t="s">
        <v>89</v>
      </c>
      <c r="BE47" s="131">
        <v>0</v>
      </c>
      <c r="BF47" s="229" t="s">
        <v>89</v>
      </c>
      <c r="BG47" s="131">
        <v>0</v>
      </c>
      <c r="BH47" s="229" t="s">
        <v>89</v>
      </c>
      <c r="BI47" s="131">
        <v>0</v>
      </c>
      <c r="BJ47" s="207" t="s">
        <v>89</v>
      </c>
      <c r="BK47" s="126">
        <v>0</v>
      </c>
      <c r="BL47" s="230" t="s">
        <v>89</v>
      </c>
      <c r="BM47" s="127">
        <v>0</v>
      </c>
      <c r="BN47" s="206" t="s">
        <v>89</v>
      </c>
      <c r="BO47" s="124">
        <v>0</v>
      </c>
      <c r="BP47" s="206" t="s">
        <v>89</v>
      </c>
      <c r="BQ47" s="124">
        <v>0</v>
      </c>
      <c r="BR47" s="206" t="s">
        <v>89</v>
      </c>
      <c r="BS47" s="124">
        <v>0</v>
      </c>
      <c r="BT47" s="206" t="s">
        <v>89</v>
      </c>
      <c r="BU47" s="124">
        <v>0</v>
      </c>
      <c r="BV47" s="206" t="s">
        <v>89</v>
      </c>
      <c r="BW47" s="131">
        <v>0</v>
      </c>
      <c r="BX47" s="207" t="s">
        <v>89</v>
      </c>
      <c r="BY47" s="126">
        <v>0</v>
      </c>
      <c r="BZ47" s="230" t="s">
        <v>89</v>
      </c>
      <c r="CA47" s="132">
        <v>0</v>
      </c>
      <c r="CB47" s="208" t="s">
        <v>89</v>
      </c>
      <c r="CC47" s="134">
        <v>0</v>
      </c>
      <c r="CD47" s="229" t="s">
        <v>89</v>
      </c>
      <c r="CE47" s="131">
        <v>0</v>
      </c>
      <c r="CF47" s="229" t="s">
        <v>89</v>
      </c>
    </row>
    <row r="48" spans="1:84" ht="13.35" customHeight="1" x14ac:dyDescent="0.25">
      <c r="A48" s="135" t="s">
        <v>104</v>
      </c>
      <c r="B48" s="124">
        <v>26754500.27</v>
      </c>
      <c r="C48" s="124">
        <v>2278483333.6199999</v>
      </c>
      <c r="D48" s="124">
        <v>2305237833.8899999</v>
      </c>
      <c r="E48" s="124">
        <v>21482613.140000001</v>
      </c>
      <c r="F48" s="124">
        <v>2326720447.0300002</v>
      </c>
      <c r="G48" s="125">
        <v>40355214.200000003</v>
      </c>
      <c r="H48" s="126">
        <v>2367075661.23</v>
      </c>
      <c r="I48" s="127">
        <v>24340102.010000002</v>
      </c>
      <c r="J48" s="128">
        <f>I48/B48-1</f>
        <v>-9.0242696953202972E-2</v>
      </c>
      <c r="K48" s="124">
        <v>22104686.359999999</v>
      </c>
      <c r="L48" s="128">
        <f>K48/C48-1</f>
        <v>-0.99029850864659141</v>
      </c>
      <c r="M48" s="124">
        <v>46444788.369999997</v>
      </c>
      <c r="N48" s="128">
        <f>M48/D48-1</f>
        <v>-0.97985249604739211</v>
      </c>
      <c r="O48" s="124">
        <v>23954893.969999999</v>
      </c>
      <c r="P48" s="128">
        <f>O48/E48-1</f>
        <v>0.11508287254853</v>
      </c>
      <c r="Q48" s="124">
        <v>70399682.340000004</v>
      </c>
      <c r="R48" s="128">
        <f>Q48/F48-1</f>
        <v>-0.96974295625851248</v>
      </c>
      <c r="S48" s="124">
        <v>20097261.25</v>
      </c>
      <c r="T48" s="129">
        <f>S48/G48-1</f>
        <v>-0.50199096576719449</v>
      </c>
      <c r="U48" s="126">
        <v>90496943.590000004</v>
      </c>
      <c r="V48" s="130">
        <f>U48/H48-1</f>
        <v>-0.96176846178927156</v>
      </c>
      <c r="W48" s="127">
        <v>20103558.68</v>
      </c>
      <c r="X48" s="128">
        <f>W48/I48-1</f>
        <v>-0.17405610413051842</v>
      </c>
      <c r="Y48" s="124">
        <v>26810613.649999999</v>
      </c>
      <c r="Z48" s="128">
        <f>Y48/K48-1</f>
        <v>0.21289274198957697</v>
      </c>
      <c r="AA48" s="124">
        <v>46914172.329999998</v>
      </c>
      <c r="AB48" s="128">
        <f>AA48/M48-1</f>
        <v>1.0106278367783217E-2</v>
      </c>
      <c r="AC48" s="124">
        <v>32733761.149999999</v>
      </c>
      <c r="AD48" s="128">
        <f>AC48/O48-1</f>
        <v>0.36647489197799188</v>
      </c>
      <c r="AE48" s="124">
        <v>79647933.480000004</v>
      </c>
      <c r="AF48" s="128">
        <f>AE48/Q48-1</f>
        <v>0.13136779645304286</v>
      </c>
      <c r="AG48" s="124">
        <v>43882646.520000003</v>
      </c>
      <c r="AH48" s="129">
        <f>AG48/S48-1</f>
        <v>1.1835137621052723</v>
      </c>
      <c r="AI48" s="126">
        <v>123530580</v>
      </c>
      <c r="AJ48" s="130">
        <f>AI48/U48-1</f>
        <v>0.36502488481445505</v>
      </c>
      <c r="AK48" s="127">
        <v>37089108.479999997</v>
      </c>
      <c r="AL48" s="128">
        <f>AK48/W48-1</f>
        <v>0.84490263989420189</v>
      </c>
      <c r="AM48" s="124">
        <v>43361481.560000002</v>
      </c>
      <c r="AN48" s="128">
        <f>AM48/Y48-1</f>
        <v>0.6173252177687476</v>
      </c>
      <c r="AO48" s="124">
        <v>80450590.040000007</v>
      </c>
      <c r="AP48" s="128">
        <f>AO48/AA48-1</f>
        <v>0.71484619773531888</v>
      </c>
      <c r="AQ48" s="131">
        <v>46206011.990000002</v>
      </c>
      <c r="AR48" s="31">
        <f>AQ48/AC48-1</f>
        <v>0.41157051211635687</v>
      </c>
      <c r="AS48" s="131">
        <v>126656602.03</v>
      </c>
      <c r="AT48" s="31">
        <f>AS48/AE48-1</f>
        <v>0.59020575294403721</v>
      </c>
      <c r="AU48" s="131">
        <v>52121308.409999996</v>
      </c>
      <c r="AV48" s="32">
        <f>AU48/AG48-1</f>
        <v>0.18774304977811962</v>
      </c>
      <c r="AW48" s="126">
        <v>178777910.44</v>
      </c>
      <c r="AX48" s="30">
        <f>AW48/AI48-1</f>
        <v>0.44723606446274267</v>
      </c>
      <c r="AY48" s="127">
        <v>39437548.079999998</v>
      </c>
      <c r="AZ48" s="128">
        <f>AY48/AK48-1</f>
        <v>6.3318847398728284E-2</v>
      </c>
      <c r="BA48" s="124">
        <v>34406815.670000002</v>
      </c>
      <c r="BB48" s="128">
        <f>BA48/AM48-1</f>
        <v>-0.20651199100771689</v>
      </c>
      <c r="BC48" s="124">
        <v>73844363.75</v>
      </c>
      <c r="BD48" s="128">
        <f>BC48/AO48-1</f>
        <v>-8.2115324284326441E-2</v>
      </c>
      <c r="BE48" s="131">
        <v>50054674.780000001</v>
      </c>
      <c r="BF48" s="31">
        <f>BE48/AQ48-1</f>
        <v>8.3293550433067853E-2</v>
      </c>
      <c r="BG48" s="131">
        <v>123899038.53</v>
      </c>
      <c r="BH48" s="31">
        <f>BG48/AS48-1</f>
        <v>-2.1771968107488271E-2</v>
      </c>
      <c r="BI48" s="131">
        <v>0</v>
      </c>
      <c r="BJ48" s="32">
        <f>BI48/AU48-1</f>
        <v>-1</v>
      </c>
      <c r="BK48" s="126">
        <v>162104000</v>
      </c>
      <c r="BL48" s="30">
        <v>-9.3266509302039405E-2</v>
      </c>
      <c r="BM48" s="127">
        <v>49985000</v>
      </c>
      <c r="BN48" s="128">
        <v>0.26720750411965999</v>
      </c>
      <c r="BO48" s="124">
        <v>39024000</v>
      </c>
      <c r="BP48" s="128">
        <v>0.134220775446143</v>
      </c>
      <c r="BQ48" s="124">
        <v>89009000</v>
      </c>
      <c r="BR48" s="128">
        <v>0.20536536482314099</v>
      </c>
      <c r="BS48" s="124">
        <v>101530000</v>
      </c>
      <c r="BT48" s="206" t="s">
        <v>100</v>
      </c>
      <c r="BU48" s="124">
        <v>190539000</v>
      </c>
      <c r="BV48" s="128">
        <v>0.53759683666881897</v>
      </c>
      <c r="BW48" s="131">
        <v>49503434.170000002</v>
      </c>
      <c r="BX48" s="32">
        <v>0.29572875677885002</v>
      </c>
      <c r="BY48" s="126">
        <v>240042732</v>
      </c>
      <c r="BZ48" s="30">
        <v>0.48059839870701598</v>
      </c>
      <c r="CA48" s="222">
        <v>68516110.969999999</v>
      </c>
      <c r="CB48" s="223">
        <v>0.37073121936580999</v>
      </c>
      <c r="CC48" s="227">
        <v>63165909.460000001</v>
      </c>
      <c r="CD48" s="223">
        <v>0.618543616554035</v>
      </c>
      <c r="CE48" s="217">
        <v>131682020.43000001</v>
      </c>
      <c r="CF48" s="223">
        <v>0.47942365861879099</v>
      </c>
    </row>
    <row r="49" spans="1:84" ht="13.35" customHeight="1" x14ac:dyDescent="0.25">
      <c r="A49" s="135" t="s">
        <v>105</v>
      </c>
      <c r="B49" s="124">
        <v>0</v>
      </c>
      <c r="C49" s="124">
        <v>0</v>
      </c>
      <c r="D49" s="124">
        <v>0</v>
      </c>
      <c r="E49" s="124">
        <v>0</v>
      </c>
      <c r="F49" s="124">
        <v>0</v>
      </c>
      <c r="G49" s="125">
        <v>0</v>
      </c>
      <c r="H49" s="126">
        <v>0</v>
      </c>
      <c r="I49" s="127">
        <v>0</v>
      </c>
      <c r="J49" s="206" t="s">
        <v>89</v>
      </c>
      <c r="K49" s="124">
        <v>0</v>
      </c>
      <c r="L49" s="206" t="s">
        <v>89</v>
      </c>
      <c r="M49" s="124">
        <v>0</v>
      </c>
      <c r="N49" s="206" t="s">
        <v>89</v>
      </c>
      <c r="O49" s="124">
        <v>0</v>
      </c>
      <c r="P49" s="206" t="s">
        <v>89</v>
      </c>
      <c r="Q49" s="124">
        <v>0</v>
      </c>
      <c r="R49" s="206" t="s">
        <v>89</v>
      </c>
      <c r="S49" s="124">
        <v>0</v>
      </c>
      <c r="T49" s="228" t="s">
        <v>89</v>
      </c>
      <c r="U49" s="126">
        <v>0</v>
      </c>
      <c r="V49" s="231" t="s">
        <v>89</v>
      </c>
      <c r="W49" s="127">
        <v>0</v>
      </c>
      <c r="X49" s="206" t="s">
        <v>89</v>
      </c>
      <c r="Y49" s="124">
        <v>0</v>
      </c>
      <c r="Z49" s="206" t="s">
        <v>89</v>
      </c>
      <c r="AA49" s="124">
        <v>0</v>
      </c>
      <c r="AB49" s="206" t="s">
        <v>89</v>
      </c>
      <c r="AC49" s="124">
        <v>0</v>
      </c>
      <c r="AD49" s="206" t="s">
        <v>89</v>
      </c>
      <c r="AE49" s="124">
        <v>0</v>
      </c>
      <c r="AF49" s="206" t="s">
        <v>89</v>
      </c>
      <c r="AG49" s="124">
        <v>0</v>
      </c>
      <c r="AH49" s="228" t="s">
        <v>89</v>
      </c>
      <c r="AI49" s="126">
        <v>0</v>
      </c>
      <c r="AJ49" s="231" t="s">
        <v>89</v>
      </c>
      <c r="AK49" s="127">
        <v>0</v>
      </c>
      <c r="AL49" s="206" t="s">
        <v>89</v>
      </c>
      <c r="AM49" s="124">
        <v>0</v>
      </c>
      <c r="AN49" s="206" t="s">
        <v>89</v>
      </c>
      <c r="AO49" s="124">
        <v>0</v>
      </c>
      <c r="AP49" s="206" t="s">
        <v>89</v>
      </c>
      <c r="AQ49" s="131">
        <v>-16426.240000000002</v>
      </c>
      <c r="AR49" s="229" t="s">
        <v>89</v>
      </c>
      <c r="AS49" s="131">
        <v>-16426.240000000002</v>
      </c>
      <c r="AT49" s="229" t="s">
        <v>89</v>
      </c>
      <c r="AU49" s="131">
        <v>-3284.97</v>
      </c>
      <c r="AV49" s="207" t="s">
        <v>89</v>
      </c>
      <c r="AW49" s="126">
        <v>-19711.21</v>
      </c>
      <c r="AX49" s="230" t="s">
        <v>89</v>
      </c>
      <c r="AY49" s="127">
        <v>7178.4</v>
      </c>
      <c r="AZ49" s="206" t="s">
        <v>89</v>
      </c>
      <c r="BA49" s="124">
        <v>13382.16</v>
      </c>
      <c r="BB49" s="206" t="s">
        <v>89</v>
      </c>
      <c r="BC49" s="124">
        <v>20560.560000000001</v>
      </c>
      <c r="BD49" s="206" t="s">
        <v>89</v>
      </c>
      <c r="BE49" s="131">
        <v>797.41</v>
      </c>
      <c r="BF49" s="31">
        <f>BE49/AQ49-1</f>
        <v>-1.048544889152965</v>
      </c>
      <c r="BG49" s="131">
        <v>21357.97</v>
      </c>
      <c r="BH49" s="31">
        <f>BG49/AS49-1</f>
        <v>-2.3002348681134572</v>
      </c>
      <c r="BI49" s="131">
        <v>0</v>
      </c>
      <c r="BJ49" s="32">
        <f>BI49/AU49-1</f>
        <v>-1</v>
      </c>
      <c r="BK49" s="126">
        <v>21000</v>
      </c>
      <c r="BL49" s="230" t="s">
        <v>97</v>
      </c>
      <c r="BM49" s="127">
        <v>0</v>
      </c>
      <c r="BN49" s="206" t="s">
        <v>89</v>
      </c>
      <c r="BO49" s="124">
        <v>0</v>
      </c>
      <c r="BP49" s="206" t="s">
        <v>89</v>
      </c>
      <c r="BQ49" s="124">
        <v>0</v>
      </c>
      <c r="BR49" s="206" t="s">
        <v>89</v>
      </c>
      <c r="BS49" s="124">
        <v>0</v>
      </c>
      <c r="BT49" s="206" t="s">
        <v>89</v>
      </c>
      <c r="BU49" s="124">
        <v>0</v>
      </c>
      <c r="BV49" s="206" t="s">
        <v>89</v>
      </c>
      <c r="BW49" s="131">
        <v>0</v>
      </c>
      <c r="BX49" s="207" t="s">
        <v>89</v>
      </c>
      <c r="BY49" s="126">
        <v>0</v>
      </c>
      <c r="BZ49" s="230" t="s">
        <v>89</v>
      </c>
      <c r="CA49" s="132">
        <v>0</v>
      </c>
      <c r="CB49" s="208" t="s">
        <v>89</v>
      </c>
      <c r="CC49" s="134">
        <v>0</v>
      </c>
      <c r="CD49" s="208" t="s">
        <v>89</v>
      </c>
      <c r="CE49" s="134">
        <v>0</v>
      </c>
      <c r="CF49" s="213" t="s">
        <v>89</v>
      </c>
    </row>
    <row r="50" spans="1:84" ht="13.35" customHeight="1" x14ac:dyDescent="0.25">
      <c r="A50" s="38"/>
      <c r="H50" s="231"/>
      <c r="I50" s="322"/>
      <c r="U50" s="231"/>
      <c r="V50" s="231"/>
      <c r="W50" s="322"/>
      <c r="AI50" s="231"/>
      <c r="AJ50" s="231"/>
      <c r="AK50" s="322"/>
      <c r="AW50" s="231"/>
      <c r="AX50" s="230"/>
      <c r="AY50" s="322"/>
      <c r="BK50" s="231"/>
      <c r="BL50" s="230"/>
      <c r="BM50" s="322"/>
      <c r="BY50" s="231"/>
      <c r="BZ50" s="230"/>
      <c r="CA50" s="323"/>
    </row>
    <row r="51" spans="1:84" ht="13.35" customHeight="1" x14ac:dyDescent="0.25">
      <c r="A51" s="38" t="s">
        <v>106</v>
      </c>
      <c r="H51" s="232">
        <v>1</v>
      </c>
      <c r="I51" s="233">
        <v>0.25</v>
      </c>
      <c r="K51" s="234">
        <v>0.25</v>
      </c>
      <c r="M51" s="234">
        <v>0.5</v>
      </c>
      <c r="O51" s="234">
        <v>0.28999999999999998</v>
      </c>
      <c r="Q51" s="234">
        <v>0.79</v>
      </c>
      <c r="S51" s="234">
        <v>0.24</v>
      </c>
      <c r="U51" s="232">
        <v>1.03</v>
      </c>
      <c r="V51" s="45">
        <f>U51/H51-1</f>
        <v>3.0000000000000027E-2</v>
      </c>
      <c r="W51" s="233">
        <v>0.25</v>
      </c>
      <c r="X51" s="43">
        <f>W51/I51-1</f>
        <v>0</v>
      </c>
      <c r="Y51" s="234">
        <v>0.34</v>
      </c>
      <c r="Z51" s="43">
        <f>Y51/K51-1</f>
        <v>0.3600000000000001</v>
      </c>
      <c r="AA51" s="234">
        <v>0.59</v>
      </c>
      <c r="AB51" s="43">
        <f>AA51/M51-1</f>
        <v>0.17999999999999994</v>
      </c>
      <c r="AC51" s="234">
        <v>0.42</v>
      </c>
      <c r="AD51" s="43">
        <f>AC51/O51-1</f>
        <v>0.44827586206896552</v>
      </c>
      <c r="AE51" s="234">
        <v>1.01</v>
      </c>
      <c r="AF51" s="43">
        <f>AE51/Q51-1</f>
        <v>0.27848101265822778</v>
      </c>
      <c r="AG51" s="234">
        <v>0.59</v>
      </c>
      <c r="AH51" s="44">
        <f>AG51/S51-1</f>
        <v>1.4583333333333335</v>
      </c>
      <c r="AI51" s="232">
        <v>1.59</v>
      </c>
      <c r="AJ51" s="45">
        <f>AI51/U51-1</f>
        <v>0.5436893203883495</v>
      </c>
      <c r="AK51" s="233">
        <v>0.5</v>
      </c>
      <c r="AL51" s="43">
        <f>AK51/W51-1</f>
        <v>1</v>
      </c>
      <c r="AM51" s="234">
        <v>0.59</v>
      </c>
      <c r="AN51" s="43">
        <f>AM51/Y51-1</f>
        <v>0.73529411764705865</v>
      </c>
      <c r="AO51" s="234">
        <v>1.0900000000000001</v>
      </c>
      <c r="AP51" s="43">
        <f>AO51/AA51-1</f>
        <v>0.84745762711864425</v>
      </c>
      <c r="AQ51" s="234">
        <v>0.62</v>
      </c>
      <c r="AR51" s="28">
        <f>AQ51/AC51-1</f>
        <v>0.47619047619047628</v>
      </c>
      <c r="AS51" s="234">
        <v>1.72</v>
      </c>
      <c r="AT51" s="28">
        <f>AS51/AE51-1</f>
        <v>0.70297029702970293</v>
      </c>
      <c r="AU51" s="234">
        <v>0.71</v>
      </c>
      <c r="AV51" s="29">
        <f>AU51/AG51-1</f>
        <v>0.20338983050847448</v>
      </c>
      <c r="AW51" s="232">
        <v>2.4300000000000002</v>
      </c>
      <c r="AX51" s="30">
        <f>AW51/AI51-1</f>
        <v>0.52830188679245293</v>
      </c>
      <c r="AY51" s="233">
        <v>0.54</v>
      </c>
      <c r="AZ51" s="43">
        <f>AY51/AK51-1</f>
        <v>8.0000000000000071E-2</v>
      </c>
      <c r="BA51" s="234">
        <v>0.47</v>
      </c>
      <c r="BB51" s="43">
        <f>BA51/AM51-1</f>
        <v>-0.20338983050847459</v>
      </c>
      <c r="BC51" s="234">
        <v>1.01</v>
      </c>
      <c r="BD51" s="43">
        <f>BC51/AO51-1</f>
        <v>-7.3394495412844152E-2</v>
      </c>
      <c r="BE51" s="234">
        <v>0.69</v>
      </c>
      <c r="BF51" s="28">
        <f>BE51/AQ51-1</f>
        <v>0.11290322580645151</v>
      </c>
      <c r="BG51" s="234">
        <v>1.69</v>
      </c>
      <c r="BH51" s="28">
        <f>BG51/AS51-1</f>
        <v>-1.744186046511631E-2</v>
      </c>
      <c r="BI51" s="234">
        <v>0.53</v>
      </c>
      <c r="BJ51" s="29">
        <f>BI51/AU51-1</f>
        <v>-0.25352112676056326</v>
      </c>
      <c r="BK51" s="232">
        <v>2.2200000000000002</v>
      </c>
      <c r="BL51" s="30">
        <f>BK51/AW51-1</f>
        <v>-8.6419753086419693E-2</v>
      </c>
      <c r="BM51" s="233">
        <v>0.68970530286721199</v>
      </c>
      <c r="BN51" s="43">
        <v>0.28574846823789402</v>
      </c>
      <c r="BO51" s="234">
        <v>0.54</v>
      </c>
      <c r="BP51" s="43">
        <v>0.14994473903878</v>
      </c>
      <c r="BQ51" s="234">
        <v>1.23</v>
      </c>
      <c r="BR51" s="43">
        <v>0.22254749179408301</v>
      </c>
      <c r="BS51" s="234">
        <v>1.4087687438880601</v>
      </c>
      <c r="BT51" s="206" t="s">
        <v>100</v>
      </c>
      <c r="BU51" s="234">
        <v>2.63621568380852</v>
      </c>
      <c r="BV51" s="43">
        <v>0.55882700997615298</v>
      </c>
      <c r="BW51" s="234">
        <v>0.69</v>
      </c>
      <c r="BX51" s="29">
        <v>0.30188679245283001</v>
      </c>
      <c r="BY51" s="232">
        <v>3.3284480229737401</v>
      </c>
      <c r="BZ51" s="30">
        <v>0.50171147085328505</v>
      </c>
      <c r="CA51" s="235">
        <v>0.96669628581420597</v>
      </c>
      <c r="CB51" s="133">
        <v>0.40160773274542</v>
      </c>
      <c r="CC51" s="236">
        <v>0.90141230730243604</v>
      </c>
      <c r="CD51" s="133">
        <v>0.669909494260714</v>
      </c>
      <c r="CE51" s="236">
        <v>1.86854038740968</v>
      </c>
      <c r="CF51" s="133">
        <v>0.51951367346875599</v>
      </c>
    </row>
    <row r="52" spans="1:84" ht="13.35" customHeight="1" x14ac:dyDescent="0.25">
      <c r="A52" s="38" t="s">
        <v>107</v>
      </c>
      <c r="H52" s="237">
        <v>126321</v>
      </c>
      <c r="I52" s="238">
        <v>33178</v>
      </c>
      <c r="K52" s="239">
        <v>32871</v>
      </c>
      <c r="M52" s="239">
        <v>66049</v>
      </c>
      <c r="O52" s="239">
        <v>32513</v>
      </c>
      <c r="Q52" s="239">
        <v>98562</v>
      </c>
      <c r="S52" s="239">
        <v>34999</v>
      </c>
      <c r="U52" s="237">
        <v>133561</v>
      </c>
      <c r="V52" s="45">
        <f>U52/H52-1</f>
        <v>5.7314302451690446E-2</v>
      </c>
      <c r="W52" s="238">
        <v>35338</v>
      </c>
      <c r="X52" s="43">
        <f>W52/I52-1</f>
        <v>6.5103381758996992E-2</v>
      </c>
      <c r="Y52" s="239">
        <v>36022</v>
      </c>
      <c r="Z52" s="43">
        <f>Y52/K52-1</f>
        <v>9.5859572267348092E-2</v>
      </c>
      <c r="AA52" s="239">
        <v>71360</v>
      </c>
      <c r="AB52" s="43">
        <f>AA52/M52-1</f>
        <v>8.0409998637375191E-2</v>
      </c>
      <c r="AC52" s="239">
        <v>39525</v>
      </c>
      <c r="AD52" s="43">
        <f>AC52/O52-1</f>
        <v>0.21566757912219736</v>
      </c>
      <c r="AE52" s="239">
        <v>110885</v>
      </c>
      <c r="AF52" s="43">
        <f>AE52/Q52-1</f>
        <v>0.125027901219537</v>
      </c>
      <c r="AG52" s="239">
        <v>37737</v>
      </c>
      <c r="AH52" s="44">
        <f>AG52/S52-1</f>
        <v>7.8230806594474123E-2</v>
      </c>
      <c r="AI52" s="237">
        <v>148621</v>
      </c>
      <c r="AJ52" s="45">
        <f>AI52/U52-1</f>
        <v>0.11275746662573649</v>
      </c>
      <c r="AK52" s="238">
        <v>41545</v>
      </c>
      <c r="AL52" s="43">
        <f>AK52/W52-1</f>
        <v>0.17564661271152859</v>
      </c>
      <c r="AM52" s="239">
        <v>48777</v>
      </c>
      <c r="AN52" s="43">
        <f>AM52/Y52-1</f>
        <v>0.3540891677308311</v>
      </c>
      <c r="AO52" s="239">
        <v>90322</v>
      </c>
      <c r="AP52" s="43">
        <f>AO52/AA52-1</f>
        <v>0.26572309417040363</v>
      </c>
      <c r="AQ52" s="239">
        <v>48141</v>
      </c>
      <c r="AR52" s="28">
        <f>AQ52/AC52-1</f>
        <v>0.21798861480075904</v>
      </c>
      <c r="AS52" s="239">
        <v>138463</v>
      </c>
      <c r="AT52" s="28">
        <f>AS52/AE52-1</f>
        <v>0.24870812102628848</v>
      </c>
      <c r="AU52" s="239">
        <v>47438</v>
      </c>
      <c r="AV52" s="29">
        <f>AU52/AG52-1</f>
        <v>0.25706865940588819</v>
      </c>
      <c r="AW52" s="237">
        <v>185901</v>
      </c>
      <c r="AX52" s="30">
        <f>AW52/AI52-1</f>
        <v>0.25083938339803935</v>
      </c>
      <c r="AY52" s="238">
        <v>49134</v>
      </c>
      <c r="AZ52" s="43">
        <f>AY52/AK52-1</f>
        <v>0.18266939463232634</v>
      </c>
      <c r="BA52" s="239">
        <v>51357</v>
      </c>
      <c r="BB52" s="43">
        <f>BA52/AM52-1</f>
        <v>5.2893781905406279E-2</v>
      </c>
      <c r="BC52" s="239">
        <v>100491</v>
      </c>
      <c r="BD52" s="43">
        <f>BC52/AO52-1</f>
        <v>0.11258608091052014</v>
      </c>
      <c r="BE52" s="239">
        <v>55058</v>
      </c>
      <c r="BF52" s="28">
        <f>BE52/AQ52-1</f>
        <v>0.14368210049645835</v>
      </c>
      <c r="BG52" s="239">
        <v>155549</v>
      </c>
      <c r="BH52" s="28">
        <f>BG52/AS52-1</f>
        <v>0.1233975863588106</v>
      </c>
      <c r="BI52" s="239">
        <v>56655</v>
      </c>
      <c r="BJ52" s="29">
        <f>BI52/AU52-1</f>
        <v>0.19429571229815767</v>
      </c>
      <c r="BK52" s="237">
        <v>212205</v>
      </c>
      <c r="BL52" s="30">
        <f>BK52/AW52-1</f>
        <v>0.14149466651604881</v>
      </c>
      <c r="BM52" s="42">
        <v>57104000</v>
      </c>
      <c r="BN52" s="43">
        <v>0.162209467985509</v>
      </c>
      <c r="BO52" s="239">
        <v>62609</v>
      </c>
      <c r="BP52" s="43">
        <v>0.219</v>
      </c>
      <c r="BQ52" s="239">
        <v>119.7</v>
      </c>
      <c r="BR52" s="43">
        <v>0.191</v>
      </c>
      <c r="BS52" s="239">
        <v>64836</v>
      </c>
      <c r="BT52" s="43">
        <v>0.17799999999999999</v>
      </c>
      <c r="BU52" s="239">
        <v>184.54900000000001</v>
      </c>
      <c r="BV52" s="43">
        <v>0.186</v>
      </c>
      <c r="BW52" s="39">
        <v>65687000</v>
      </c>
      <c r="BX52" s="29">
        <v>0.159421057276498</v>
      </c>
      <c r="BY52" s="41">
        <v>250236000</v>
      </c>
      <c r="BZ52" s="30">
        <v>0.17921820880752101</v>
      </c>
      <c r="CA52" s="240">
        <v>67082</v>
      </c>
      <c r="CB52" s="35">
        <v>0.17499999999999999</v>
      </c>
      <c r="CC52" s="241">
        <v>71.441000000000003</v>
      </c>
      <c r="CD52" s="35">
        <v>0.14106598092925901</v>
      </c>
      <c r="CE52" s="241">
        <v>138.52199999999999</v>
      </c>
      <c r="CF52" s="35">
        <v>0.157117439208774</v>
      </c>
    </row>
    <row r="53" spans="1:84" ht="13.35" customHeight="1" x14ac:dyDescent="0.25">
      <c r="A53" s="38" t="s">
        <v>108</v>
      </c>
      <c r="H53" s="232">
        <v>1.24</v>
      </c>
      <c r="I53" s="233">
        <v>0.34</v>
      </c>
      <c r="K53" s="234">
        <v>0.37</v>
      </c>
      <c r="M53" s="234">
        <v>0.71</v>
      </c>
      <c r="O53" s="234">
        <v>0.39</v>
      </c>
      <c r="Q53" s="234">
        <v>1.1000000000000001</v>
      </c>
      <c r="S53" s="234">
        <v>0.42</v>
      </c>
      <c r="U53" s="232">
        <v>1.52</v>
      </c>
      <c r="V53" s="45">
        <f>U53/H53-1</f>
        <v>0.22580645161290325</v>
      </c>
      <c r="W53" s="233">
        <v>0.44</v>
      </c>
      <c r="X53" s="43">
        <f>W53/I53-1</f>
        <v>0.29411764705882337</v>
      </c>
      <c r="Y53" s="234">
        <v>0.46</v>
      </c>
      <c r="Z53" s="43">
        <f>Y53/K53-1</f>
        <v>0.2432432432432432</v>
      </c>
      <c r="AA53" s="234">
        <v>0.89</v>
      </c>
      <c r="AB53" s="43">
        <f>AA53/M53-1</f>
        <v>0.25352112676056349</v>
      </c>
      <c r="AC53" s="234">
        <v>0.51</v>
      </c>
      <c r="AD53" s="43">
        <f>AC53/O53-1</f>
        <v>0.30769230769230771</v>
      </c>
      <c r="AE53" s="234">
        <v>1.4</v>
      </c>
      <c r="AF53" s="43">
        <f>AE53/Q53-1</f>
        <v>0.27272727272727249</v>
      </c>
      <c r="AG53" s="234">
        <v>0.51</v>
      </c>
      <c r="AH53" s="44">
        <f>AG53/S53-1</f>
        <v>0.21428571428571441</v>
      </c>
      <c r="AI53" s="232">
        <v>1.91</v>
      </c>
      <c r="AJ53" s="45">
        <f>AI53/U53-1</f>
        <v>0.25657894736842102</v>
      </c>
      <c r="AK53" s="233">
        <v>0.56000000000000005</v>
      </c>
      <c r="AL53" s="43">
        <f>AK53/W53-1</f>
        <v>0.27272727272727293</v>
      </c>
      <c r="AM53" s="234">
        <v>0.66</v>
      </c>
      <c r="AN53" s="43">
        <f>AM53/Y53-1</f>
        <v>0.43478260869565211</v>
      </c>
      <c r="AO53" s="234">
        <v>1.23</v>
      </c>
      <c r="AP53" s="43">
        <f>AO53/AA53-1</f>
        <v>0.3820224719101124</v>
      </c>
      <c r="AQ53" s="234">
        <v>0.65</v>
      </c>
      <c r="AR53" s="28">
        <f>AQ53/AC53-1</f>
        <v>0.27450980392156854</v>
      </c>
      <c r="AS53" s="234">
        <v>1.88</v>
      </c>
      <c r="AT53" s="28">
        <f>AS53/AE53-1</f>
        <v>0.34285714285714297</v>
      </c>
      <c r="AU53" s="234">
        <v>0.64</v>
      </c>
      <c r="AV53" s="29">
        <f>AU53/AG53-1</f>
        <v>0.25490196078431371</v>
      </c>
      <c r="AW53" s="232">
        <v>2.52</v>
      </c>
      <c r="AX53" s="30">
        <f>AW53/AI53-1</f>
        <v>0.31937172774869116</v>
      </c>
      <c r="AY53" s="233">
        <v>0.67</v>
      </c>
      <c r="AZ53" s="43">
        <f>AY53/AK53-1</f>
        <v>0.1964285714285714</v>
      </c>
      <c r="BA53" s="234">
        <v>0.7</v>
      </c>
      <c r="BB53" s="43">
        <f>BA53/AM53-1</f>
        <v>6.0606060606060552E-2</v>
      </c>
      <c r="BC53" s="234">
        <v>1.37</v>
      </c>
      <c r="BD53" s="43">
        <f>BC53/AO53-1</f>
        <v>0.11382113821138229</v>
      </c>
      <c r="BE53" s="234">
        <v>0.75</v>
      </c>
      <c r="BF53" s="28">
        <f>BE53/AQ53-1</f>
        <v>0.15384615384615374</v>
      </c>
      <c r="BG53" s="234">
        <v>2.12</v>
      </c>
      <c r="BH53" s="28">
        <f>BG53/AS53-1</f>
        <v>0.12765957446808529</v>
      </c>
      <c r="BI53" s="234">
        <v>0.78</v>
      </c>
      <c r="BJ53" s="29">
        <f>BI53/AU53-1</f>
        <v>0.21875</v>
      </c>
      <c r="BK53" s="232">
        <v>2.9</v>
      </c>
      <c r="BL53" s="30">
        <v>0.15</v>
      </c>
      <c r="BM53" s="233">
        <v>0.79</v>
      </c>
      <c r="BN53" s="43">
        <v>0.17910447761194001</v>
      </c>
      <c r="BO53" s="234">
        <v>0.87</v>
      </c>
      <c r="BP53" s="43">
        <v>0.23599999999999999</v>
      </c>
      <c r="BQ53" s="234">
        <v>1.65</v>
      </c>
      <c r="BR53" s="43">
        <v>0.20799999999999999</v>
      </c>
      <c r="BS53" s="234">
        <v>0.9</v>
      </c>
      <c r="BT53" s="43">
        <v>0.193</v>
      </c>
      <c r="BU53" s="234">
        <v>2.5499999999999998</v>
      </c>
      <c r="BV53" s="43">
        <v>0.20300000000000001</v>
      </c>
      <c r="BW53" s="234">
        <v>0.92</v>
      </c>
      <c r="BX53" s="29">
        <v>0.17948717948717899</v>
      </c>
      <c r="BY53" s="232">
        <v>3.47</v>
      </c>
      <c r="BZ53" s="30">
        <v>0.19655172413793101</v>
      </c>
      <c r="CA53" s="235">
        <v>0.95</v>
      </c>
      <c r="CB53" s="35">
        <v>0.20100000000000001</v>
      </c>
      <c r="CC53" s="242">
        <v>1.02</v>
      </c>
      <c r="CD53" s="35">
        <v>0.17699999999999999</v>
      </c>
      <c r="CE53" s="242">
        <v>1.97</v>
      </c>
      <c r="CF53" s="35">
        <v>0.188</v>
      </c>
    </row>
    <row r="54" spans="1:84" ht="13.35" customHeight="1" x14ac:dyDescent="0.3">
      <c r="A54" s="243" t="s">
        <v>109</v>
      </c>
      <c r="H54" s="244">
        <v>102144808</v>
      </c>
      <c r="I54" s="245">
        <v>97836291</v>
      </c>
      <c r="K54" s="246">
        <v>87952218</v>
      </c>
      <c r="M54" s="246">
        <v>92866950</v>
      </c>
      <c r="O54" s="246">
        <v>83513538</v>
      </c>
      <c r="Q54" s="246">
        <v>89714885</v>
      </c>
      <c r="S54" s="246">
        <v>83147344</v>
      </c>
      <c r="U54" s="244">
        <v>88059505</v>
      </c>
      <c r="V54" s="247">
        <f>U54/H54-1</f>
        <v>-0.1378954376222431</v>
      </c>
      <c r="W54" s="245">
        <v>80693181</v>
      </c>
      <c r="X54" s="76">
        <f>W54/I54-1</f>
        <v>-0.17522240290159818</v>
      </c>
      <c r="Y54" s="246">
        <v>78874924</v>
      </c>
      <c r="Z54" s="76">
        <f>Y54/K54-1</f>
        <v>-0.10320710729546356</v>
      </c>
      <c r="AA54" s="246">
        <v>79779030</v>
      </c>
      <c r="AB54" s="76">
        <f>AA54/M54-1</f>
        <v>-0.14093194618752958</v>
      </c>
      <c r="AC54" s="246">
        <v>77243178</v>
      </c>
      <c r="AD54" s="76">
        <f>AC54/O54-1</f>
        <v>-7.5081958568202434E-2</v>
      </c>
      <c r="AE54" s="246">
        <v>78924457</v>
      </c>
      <c r="AF54" s="76">
        <f>AE54/Q54-1</f>
        <v>-0.12027466791045882</v>
      </c>
      <c r="AG54" s="246">
        <v>74488610</v>
      </c>
      <c r="AH54" s="248">
        <f>AG54/S54-1</f>
        <v>-0.10413722896548561</v>
      </c>
      <c r="AI54" s="244">
        <v>77806579</v>
      </c>
      <c r="AJ54" s="247">
        <f>AI54/U54-1</f>
        <v>-0.11643179234314338</v>
      </c>
      <c r="AK54" s="245">
        <v>73552119</v>
      </c>
      <c r="AL54" s="76">
        <f>AK54/W54-1</f>
        <v>-8.8496474070095199E-2</v>
      </c>
      <c r="AM54" s="246">
        <v>73444001</v>
      </c>
      <c r="AN54" s="76">
        <f>AM54/Y54-1</f>
        <v>-6.8854874585996484E-2</v>
      </c>
      <c r="AO54" s="246">
        <v>73497761</v>
      </c>
      <c r="AP54" s="76">
        <f>AO54/AA54-1</f>
        <v>-7.8733333809648975E-2</v>
      </c>
      <c r="AQ54" s="246">
        <v>74069273</v>
      </c>
      <c r="AR54" s="74">
        <f>AQ54/AC54-1</f>
        <v>-4.1089777533492966E-2</v>
      </c>
      <c r="AS54" s="246">
        <v>73690359</v>
      </c>
      <c r="AT54" s="74">
        <f>AS54/AE54-1</f>
        <v>-6.631782084987925E-2</v>
      </c>
      <c r="AU54" s="246">
        <v>73694148</v>
      </c>
      <c r="AV54" s="249">
        <f>AU54/AG54-1</f>
        <v>-1.0665550075373953E-2</v>
      </c>
      <c r="AW54" s="244">
        <v>73691314</v>
      </c>
      <c r="AX54" s="71">
        <f>AW54/AI54-1</f>
        <v>-5.2890964400324036E-2</v>
      </c>
      <c r="AY54" s="245">
        <v>73533360</v>
      </c>
      <c r="AZ54" s="76">
        <f>AY54/AK54-1</f>
        <v>-2.5504363783179773E-4</v>
      </c>
      <c r="BA54" s="246">
        <v>73296056</v>
      </c>
      <c r="BB54" s="76">
        <f>BA54/AM54-1</f>
        <v>-2.0143918902240099E-3</v>
      </c>
      <c r="BC54" s="246">
        <v>73414708</v>
      </c>
      <c r="BD54" s="76">
        <f>BC54/AO54-1</f>
        <v>-1.1300072120564719E-3</v>
      </c>
      <c r="BE54" s="246">
        <v>73007811</v>
      </c>
      <c r="BF54" s="74">
        <f>BE54/AQ54-1</f>
        <v>-1.4330665834940803E-2</v>
      </c>
      <c r="BG54" s="246">
        <v>73275432</v>
      </c>
      <c r="BH54" s="74">
        <f>BG54/AS54-1</f>
        <v>-5.6306822986165184E-3</v>
      </c>
      <c r="BI54" s="246">
        <v>72725815</v>
      </c>
      <c r="BJ54" s="249">
        <f>BI54/AU54-1</f>
        <v>-1.3139890022203615E-2</v>
      </c>
      <c r="BK54" s="244">
        <v>73137277</v>
      </c>
      <c r="BL54" s="71">
        <f>BK54/AW54-1</f>
        <v>-7.5183487703855967E-3</v>
      </c>
      <c r="BM54" s="245">
        <v>72472982</v>
      </c>
      <c r="BN54" s="76">
        <v>-1.44203664840013E-2</v>
      </c>
      <c r="BO54" s="246">
        <v>72293830</v>
      </c>
      <c r="BP54" s="76">
        <v>-1.36736688806284E-2</v>
      </c>
      <c r="BQ54" s="246">
        <v>72382911</v>
      </c>
      <c r="BR54" s="76">
        <v>-1.40543636024542E-2</v>
      </c>
      <c r="BS54" s="250" t="s">
        <v>110</v>
      </c>
      <c r="BT54" s="76">
        <v>-1.2999999999999999E-2</v>
      </c>
      <c r="BU54" s="250" t="s">
        <v>111</v>
      </c>
      <c r="BV54" s="251">
        <v>-1.4E-2</v>
      </c>
      <c r="BW54" s="246">
        <v>71646839</v>
      </c>
      <c r="BX54" s="249">
        <v>-1.4836217373431999E-2</v>
      </c>
      <c r="BY54" s="244">
        <v>72118516</v>
      </c>
      <c r="BZ54" s="71">
        <v>-1.39294357376745E-2</v>
      </c>
      <c r="CA54" s="252">
        <v>70876449</v>
      </c>
      <c r="CB54" s="80">
        <v>-2.2029354332349701E-2</v>
      </c>
      <c r="CC54" s="253">
        <v>70074381</v>
      </c>
      <c r="CD54" s="80">
        <v>-3.0700393104086499E-2</v>
      </c>
      <c r="CE54" s="253">
        <v>70473200</v>
      </c>
      <c r="CF54" s="80">
        <v>-2.6383451198860999E-2</v>
      </c>
    </row>
    <row r="55" spans="1:84" ht="13.35" customHeight="1" x14ac:dyDescent="0.25">
      <c r="A55" s="254" t="s">
        <v>112</v>
      </c>
      <c r="B55" s="287"/>
      <c r="C55" s="287"/>
      <c r="D55" s="287"/>
      <c r="E55" s="287"/>
      <c r="F55" s="287"/>
      <c r="G55" s="325"/>
      <c r="H55" s="326"/>
      <c r="I55" s="327"/>
      <c r="J55" s="287"/>
      <c r="K55" s="287"/>
      <c r="L55" s="287"/>
      <c r="M55" s="287"/>
      <c r="N55" s="287"/>
      <c r="O55" s="287"/>
      <c r="P55" s="287"/>
      <c r="Q55" s="287"/>
      <c r="R55" s="287"/>
      <c r="S55" s="287"/>
      <c r="T55" s="325"/>
      <c r="U55" s="326"/>
      <c r="V55" s="326"/>
      <c r="W55" s="327"/>
      <c r="X55" s="287"/>
      <c r="Y55" s="287"/>
      <c r="Z55" s="287"/>
      <c r="AA55" s="287"/>
      <c r="AB55" s="287"/>
      <c r="AC55" s="287"/>
      <c r="AD55" s="287"/>
      <c r="AE55" s="287"/>
      <c r="AF55" s="287"/>
      <c r="AG55" s="287"/>
      <c r="AH55" s="325"/>
      <c r="AI55" s="326"/>
      <c r="AJ55" s="326"/>
      <c r="AK55" s="327"/>
      <c r="AL55" s="287"/>
      <c r="AM55" s="328"/>
      <c r="AN55" s="287"/>
      <c r="AO55" s="328"/>
      <c r="AP55" s="287"/>
      <c r="AQ55" s="328"/>
      <c r="AR55" s="287"/>
      <c r="AS55" s="328"/>
      <c r="AT55" s="287"/>
      <c r="AU55" s="328"/>
      <c r="AV55" s="325"/>
      <c r="AW55" s="326"/>
      <c r="AX55" s="326"/>
      <c r="AY55" s="327"/>
      <c r="AZ55" s="287"/>
      <c r="BA55" s="328"/>
      <c r="BB55" s="287"/>
      <c r="BC55" s="328"/>
      <c r="BD55" s="287"/>
      <c r="BE55" s="328"/>
      <c r="BF55" s="287"/>
      <c r="BG55" s="328"/>
      <c r="BH55" s="287"/>
      <c r="BI55" s="328"/>
      <c r="BJ55" s="325"/>
      <c r="BK55" s="326"/>
      <c r="BL55" s="326"/>
      <c r="BM55" s="327"/>
      <c r="BN55" s="287"/>
      <c r="BO55" s="328"/>
      <c r="BP55" s="287"/>
      <c r="BQ55" s="328"/>
      <c r="BR55" s="287"/>
      <c r="BS55" s="288"/>
      <c r="BT55" s="288"/>
      <c r="BU55" s="288"/>
      <c r="BV55" s="288"/>
      <c r="BW55" s="328"/>
      <c r="BX55" s="325"/>
      <c r="BY55" s="326"/>
      <c r="BZ55" s="326"/>
      <c r="CA55" s="327"/>
      <c r="CB55" s="328"/>
      <c r="CC55" s="289"/>
      <c r="CD55" s="328"/>
      <c r="CE55" s="289"/>
      <c r="CF55" s="289"/>
    </row>
    <row r="56" spans="1:84" ht="13.35" customHeight="1" x14ac:dyDescent="0.25">
      <c r="A56" s="220" t="s">
        <v>113</v>
      </c>
      <c r="H56" s="212"/>
      <c r="I56" s="255">
        <v>391479</v>
      </c>
      <c r="K56" s="256">
        <v>378707</v>
      </c>
      <c r="M56" s="256">
        <v>385093</v>
      </c>
      <c r="O56" s="256">
        <v>351827</v>
      </c>
      <c r="Q56" s="256">
        <v>374004</v>
      </c>
      <c r="S56" s="256">
        <v>342283</v>
      </c>
      <c r="U56" s="257">
        <v>366074</v>
      </c>
      <c r="V56" s="212"/>
      <c r="W56" s="255">
        <v>347178</v>
      </c>
      <c r="X56" s="140">
        <v>-0.113</v>
      </c>
      <c r="Y56" s="256">
        <v>363662</v>
      </c>
      <c r="Z56" s="140">
        <v>-0.04</v>
      </c>
      <c r="AA56" s="256">
        <v>355420</v>
      </c>
      <c r="AB56" s="140">
        <v>-7.6999999999999999E-2</v>
      </c>
      <c r="AC56" s="256">
        <v>404801</v>
      </c>
      <c r="AD56" s="140">
        <v>0.151</v>
      </c>
      <c r="AE56" s="256">
        <v>371880</v>
      </c>
      <c r="AF56" s="140">
        <v>-6.0000000000000001E-3</v>
      </c>
      <c r="AG56" s="256">
        <v>446917</v>
      </c>
      <c r="AH56" s="144">
        <v>0.30599999999999999</v>
      </c>
      <c r="AI56" s="257">
        <v>390639</v>
      </c>
      <c r="AJ56" s="145">
        <v>6.7000000000000004E-2</v>
      </c>
      <c r="AK56" s="255">
        <v>456118</v>
      </c>
      <c r="AL56" s="143">
        <v>0.314</v>
      </c>
      <c r="AM56" s="256">
        <v>478390</v>
      </c>
      <c r="AN56" s="140">
        <v>0.315</v>
      </c>
      <c r="AO56" s="256">
        <v>467254</v>
      </c>
      <c r="AP56" s="140">
        <v>0.315</v>
      </c>
      <c r="AQ56" s="256">
        <v>483688</v>
      </c>
      <c r="AR56" s="140">
        <v>0.19500000000000001</v>
      </c>
      <c r="AS56" s="256">
        <v>472732</v>
      </c>
      <c r="AT56" s="140">
        <v>0.27100000000000002</v>
      </c>
      <c r="AU56" s="256">
        <v>486695</v>
      </c>
      <c r="AV56" s="144">
        <v>8.8999999999999996E-2</v>
      </c>
      <c r="AW56" s="257">
        <v>476223</v>
      </c>
      <c r="AX56" s="145">
        <v>0.219</v>
      </c>
      <c r="AY56" s="255">
        <v>495639</v>
      </c>
      <c r="AZ56" s="143">
        <v>8.6999999999999994E-2</v>
      </c>
      <c r="BA56" s="256">
        <v>512505</v>
      </c>
      <c r="BB56" s="140">
        <v>7.0999999999999994E-2</v>
      </c>
      <c r="BC56" s="256">
        <v>504072</v>
      </c>
      <c r="BD56" s="140">
        <v>7.9000000000000001E-2</v>
      </c>
      <c r="BE56" s="256">
        <v>519416.33333333302</v>
      </c>
      <c r="BF56" s="140">
        <v>7.3867226991521401E-2</v>
      </c>
      <c r="BG56" s="256">
        <v>509186.55555555603</v>
      </c>
      <c r="BH56" s="140">
        <v>7.7114888002056001E-2</v>
      </c>
      <c r="BI56" s="256">
        <v>525878.66666666698</v>
      </c>
      <c r="BJ56" s="144">
        <v>8.0510436385851702E-2</v>
      </c>
      <c r="BK56" s="257">
        <v>513359.58333333302</v>
      </c>
      <c r="BL56" s="145">
        <v>7.7982442033845897E-2</v>
      </c>
      <c r="BM56" s="255">
        <v>539518.33333333302</v>
      </c>
      <c r="BN56" s="143">
        <v>8.8531564661351494E-2</v>
      </c>
      <c r="BO56" s="256">
        <v>578049</v>
      </c>
      <c r="BP56" s="140">
        <v>0.12789021758501001</v>
      </c>
      <c r="BQ56" s="256">
        <v>558783.66666666698</v>
      </c>
      <c r="BR56" s="140">
        <v>0.10854012160969199</v>
      </c>
      <c r="BS56" s="256">
        <v>601002</v>
      </c>
      <c r="BT56" s="140">
        <v>0.15707181586511601</v>
      </c>
      <c r="BU56" s="256">
        <v>572856.44444444403</v>
      </c>
      <c r="BV56" s="140">
        <v>0.125042360593005</v>
      </c>
      <c r="BW56" s="256">
        <v>611277.33333333302</v>
      </c>
      <c r="BX56" s="144">
        <v>0.162392338917214</v>
      </c>
      <c r="BY56" s="257">
        <v>582461.66666666698</v>
      </c>
      <c r="BZ56" s="145">
        <v>0.134607564710572</v>
      </c>
      <c r="CA56" s="258">
        <v>617863</v>
      </c>
      <c r="CB56" s="259">
        <v>0.14521224178356701</v>
      </c>
      <c r="CC56" s="260">
        <v>679668</v>
      </c>
      <c r="CD56" s="259">
        <v>0.175796515520311</v>
      </c>
      <c r="CE56" s="260">
        <v>648765.5</v>
      </c>
      <c r="CF56" s="151">
        <v>0.16103160972851099</v>
      </c>
    </row>
    <row r="57" spans="1:84" ht="13.35" customHeight="1" x14ac:dyDescent="0.25">
      <c r="A57" s="220" t="s">
        <v>114</v>
      </c>
      <c r="H57" s="300"/>
      <c r="I57" s="261">
        <v>107000000</v>
      </c>
      <c r="K57" s="262">
        <v>107300000</v>
      </c>
      <c r="M57" s="262">
        <v>107200000</v>
      </c>
      <c r="O57" s="262">
        <v>96700000</v>
      </c>
      <c r="Q57" s="262">
        <v>103700000</v>
      </c>
      <c r="S57" s="262">
        <v>96300000</v>
      </c>
      <c r="U57" s="263">
        <v>101800000</v>
      </c>
      <c r="V57" s="212"/>
      <c r="W57" s="261">
        <v>113300000</v>
      </c>
      <c r="X57" s="140">
        <v>5.8000000000000003E-2</v>
      </c>
      <c r="Y57" s="262">
        <v>101100000</v>
      </c>
      <c r="Z57" s="140">
        <v>-5.7000000000000002E-2</v>
      </c>
      <c r="AA57" s="262">
        <v>107200000</v>
      </c>
      <c r="AB57" s="140">
        <v>0</v>
      </c>
      <c r="AC57" s="262">
        <v>98900000</v>
      </c>
      <c r="AD57" s="140">
        <v>2.3E-2</v>
      </c>
      <c r="AE57" s="262">
        <v>104400000</v>
      </c>
      <c r="AF57" s="140">
        <v>8.0000000000000002E-3</v>
      </c>
      <c r="AG57" s="262">
        <v>90300000</v>
      </c>
      <c r="AH57" s="144">
        <v>-6.2E-2</v>
      </c>
      <c r="AI57" s="263">
        <v>100900000</v>
      </c>
      <c r="AJ57" s="145">
        <v>-8.9999999999999993E-3</v>
      </c>
      <c r="AK57" s="261">
        <v>102200000</v>
      </c>
      <c r="AL57" s="143">
        <v>-9.8000000000000004E-2</v>
      </c>
      <c r="AM57" s="262">
        <v>94800000</v>
      </c>
      <c r="AN57" s="140">
        <v>-6.3E-2</v>
      </c>
      <c r="AO57" s="262">
        <v>98500000</v>
      </c>
      <c r="AP57" s="140">
        <v>-8.1000000000000003E-2</v>
      </c>
      <c r="AQ57" s="262">
        <v>96200000</v>
      </c>
      <c r="AR57" s="140">
        <v>-2.7E-2</v>
      </c>
      <c r="AS57" s="262">
        <v>97700000</v>
      </c>
      <c r="AT57" s="140">
        <v>-6.4000000000000001E-2</v>
      </c>
      <c r="AU57" s="262">
        <v>90600000</v>
      </c>
      <c r="AV57" s="144">
        <v>3.0000000000000001E-3</v>
      </c>
      <c r="AW57" s="263">
        <v>96000000</v>
      </c>
      <c r="AX57" s="145">
        <v>-4.9000000000000002E-2</v>
      </c>
      <c r="AY57" s="261">
        <v>106100000</v>
      </c>
      <c r="AZ57" s="143">
        <v>3.7999999999999999E-2</v>
      </c>
      <c r="BA57" s="262">
        <v>99600000</v>
      </c>
      <c r="BB57" s="140">
        <v>5.0999999999999997E-2</v>
      </c>
      <c r="BC57" s="262">
        <v>102800000</v>
      </c>
      <c r="BD57" s="140">
        <v>4.3999999999999997E-2</v>
      </c>
      <c r="BE57" s="262">
        <v>104179333</v>
      </c>
      <c r="BF57" s="140">
        <v>8.2871212007085193E-2</v>
      </c>
      <c r="BG57" s="262">
        <v>103286035.111111</v>
      </c>
      <c r="BH57" s="140">
        <v>5.6763957300026202E-2</v>
      </c>
      <c r="BI57" s="262">
        <v>101190420.333333</v>
      </c>
      <c r="BJ57" s="144">
        <v>0.11658016599417401</v>
      </c>
      <c r="BK57" s="263">
        <v>102762131.416667</v>
      </c>
      <c r="BL57" s="145">
        <v>7.0886691985817096E-2</v>
      </c>
      <c r="BM57" s="261">
        <v>106555326</v>
      </c>
      <c r="BN57" s="143">
        <v>4.4835844603186804E-3</v>
      </c>
      <c r="BO57" s="262">
        <v>100232228.666667</v>
      </c>
      <c r="BP57" s="140">
        <v>6.3571380763110799E-3</v>
      </c>
      <c r="BQ57" s="262">
        <v>103393777.333333</v>
      </c>
      <c r="BR57" s="140">
        <v>5.3908447661047401E-3</v>
      </c>
      <c r="BS57" s="262">
        <v>98960424</v>
      </c>
      <c r="BT57" s="140">
        <v>-5.0095434955414797E-2</v>
      </c>
      <c r="BU57" s="262">
        <v>101915992.888889</v>
      </c>
      <c r="BV57" s="140">
        <v>-1.32645446284017E-2</v>
      </c>
      <c r="BW57" s="262">
        <v>89301659</v>
      </c>
      <c r="BX57" s="144">
        <v>-0.117489000383337</v>
      </c>
      <c r="BY57" s="263">
        <v>98762409.416666701</v>
      </c>
      <c r="BZ57" s="145">
        <v>-3.89221393606827E-2</v>
      </c>
      <c r="CA57" s="264">
        <v>99441176.333333299</v>
      </c>
      <c r="CB57" s="259">
        <v>-6.6764843520507794E-2</v>
      </c>
      <c r="CC57" s="265">
        <v>90201333</v>
      </c>
      <c r="CD57" s="259">
        <v>-0.100076550228428</v>
      </c>
      <c r="CE57" s="265">
        <v>94821254.666666701</v>
      </c>
      <c r="CF57" s="151">
        <v>-8.2911398420324606E-2</v>
      </c>
    </row>
    <row r="58" spans="1:84" ht="13.35" customHeight="1" x14ac:dyDescent="0.25">
      <c r="A58" s="220" t="s">
        <v>115</v>
      </c>
      <c r="H58" s="212"/>
      <c r="I58" s="261">
        <v>17600000</v>
      </c>
      <c r="K58" s="262">
        <v>16200000</v>
      </c>
      <c r="M58" s="262">
        <v>16900000</v>
      </c>
      <c r="O58" s="262">
        <v>14900000</v>
      </c>
      <c r="Q58" s="262">
        <v>16200000</v>
      </c>
      <c r="S58" s="262">
        <v>13800000</v>
      </c>
      <c r="U58" s="263">
        <v>15600000</v>
      </c>
      <c r="V58" s="212"/>
      <c r="W58" s="261">
        <v>15900000</v>
      </c>
      <c r="X58" s="140">
        <v>-9.1999999999999998E-2</v>
      </c>
      <c r="Y58" s="262">
        <v>14500000</v>
      </c>
      <c r="Z58" s="140">
        <v>-0.10100000000000001</v>
      </c>
      <c r="AA58" s="262">
        <v>15200000</v>
      </c>
      <c r="AB58" s="140">
        <v>-9.6000000000000002E-2</v>
      </c>
      <c r="AC58" s="262">
        <v>14500000</v>
      </c>
      <c r="AD58" s="140">
        <v>-0.03</v>
      </c>
      <c r="AE58" s="262">
        <v>15000000</v>
      </c>
      <c r="AF58" s="140">
        <v>-7.5999999999999998E-2</v>
      </c>
      <c r="AG58" s="262">
        <v>13700000</v>
      </c>
      <c r="AH58" s="144">
        <v>-3.0000000000000001E-3</v>
      </c>
      <c r="AI58" s="263">
        <v>14700000</v>
      </c>
      <c r="AJ58" s="145">
        <v>-0.06</v>
      </c>
      <c r="AK58" s="261">
        <v>15600000</v>
      </c>
      <c r="AL58" s="143">
        <v>-1.9E-2</v>
      </c>
      <c r="AM58" s="262">
        <v>14500000</v>
      </c>
      <c r="AN58" s="140">
        <v>0</v>
      </c>
      <c r="AO58" s="262">
        <v>15100000</v>
      </c>
      <c r="AP58" s="140">
        <v>-0.01</v>
      </c>
      <c r="AQ58" s="262">
        <v>15000000</v>
      </c>
      <c r="AR58" s="140">
        <v>3.3000000000000002E-2</v>
      </c>
      <c r="AS58" s="262">
        <v>15000000</v>
      </c>
      <c r="AT58" s="140">
        <v>4.0000000000000001E-3</v>
      </c>
      <c r="AU58" s="262">
        <v>13700000</v>
      </c>
      <c r="AV58" s="144">
        <v>-1E-3</v>
      </c>
      <c r="AW58" s="263">
        <v>14700000</v>
      </c>
      <c r="AX58" s="145">
        <v>3.0000000000000001E-3</v>
      </c>
      <c r="AY58" s="261">
        <v>15100000</v>
      </c>
      <c r="AZ58" s="143">
        <v>-3.3000000000000002E-2</v>
      </c>
      <c r="BA58" s="262">
        <v>14400000</v>
      </c>
      <c r="BB58" s="140">
        <v>-8.9999999999999993E-3</v>
      </c>
      <c r="BC58" s="262">
        <v>14800000</v>
      </c>
      <c r="BD58" s="140">
        <v>-2.1000000000000001E-2</v>
      </c>
      <c r="BE58" s="262">
        <v>15197133.3333333</v>
      </c>
      <c r="BF58" s="140">
        <v>1.5952301133718101E-2</v>
      </c>
      <c r="BG58" s="262">
        <v>14907793.111111101</v>
      </c>
      <c r="BH58" s="140">
        <v>-9.0816535375460496E-3</v>
      </c>
      <c r="BI58" s="262">
        <v>13572219</v>
      </c>
      <c r="BJ58" s="144">
        <v>-9.5111039710457194E-3</v>
      </c>
      <c r="BK58" s="263">
        <v>14573899.5833333</v>
      </c>
      <c r="BL58" s="145">
        <v>-9.1816702467615308E-3</v>
      </c>
      <c r="BM58" s="261">
        <v>16109078.3333333</v>
      </c>
      <c r="BN58" s="143">
        <v>6.4748639068510402E-2</v>
      </c>
      <c r="BO58" s="262">
        <v>14929403</v>
      </c>
      <c r="BP58" s="140">
        <v>3.69959810457616E-2</v>
      </c>
      <c r="BQ58" s="262">
        <v>15519240.6666667</v>
      </c>
      <c r="BR58" s="140">
        <v>5.12166474984121E-2</v>
      </c>
      <c r="BS58" s="262">
        <v>15295873.3333333</v>
      </c>
      <c r="BT58" s="140">
        <v>6.4972779954114296E-3</v>
      </c>
      <c r="BU58" s="262">
        <v>15444784.888888899</v>
      </c>
      <c r="BV58" s="140">
        <v>3.6020876716994901E-2</v>
      </c>
      <c r="BW58" s="262">
        <v>13406141</v>
      </c>
      <c r="BX58" s="144">
        <v>-1.22366136296504E-2</v>
      </c>
      <c r="BY58" s="263">
        <v>14935123.9166667</v>
      </c>
      <c r="BZ58" s="145">
        <v>2.4785702088032401E-2</v>
      </c>
      <c r="CA58" s="264">
        <v>15010378</v>
      </c>
      <c r="CB58" s="259">
        <v>-6.8203798541338206E-2</v>
      </c>
      <c r="CC58" s="265">
        <v>14496549.6666667</v>
      </c>
      <c r="CD58" s="259">
        <v>-2.89933451011605E-2</v>
      </c>
      <c r="CE58" s="265">
        <v>14753463.8333333</v>
      </c>
      <c r="CF58" s="151">
        <v>-4.9343705003440499E-2</v>
      </c>
    </row>
    <row r="59" spans="1:84" ht="13.35" customHeight="1" x14ac:dyDescent="0.25">
      <c r="A59" s="266" t="s">
        <v>116</v>
      </c>
      <c r="H59" s="329"/>
      <c r="I59" s="267">
        <v>4600000</v>
      </c>
      <c r="K59" s="268">
        <v>4600000</v>
      </c>
      <c r="M59" s="268">
        <v>4600000</v>
      </c>
      <c r="O59" s="268">
        <v>4500000</v>
      </c>
      <c r="Q59" s="268">
        <v>4600000</v>
      </c>
      <c r="S59" s="268">
        <v>4500000</v>
      </c>
      <c r="U59" s="269">
        <v>4500000</v>
      </c>
      <c r="V59" s="329"/>
      <c r="W59" s="267">
        <v>4700000</v>
      </c>
      <c r="X59" s="270">
        <v>1.7999999999999999E-2</v>
      </c>
      <c r="Y59" s="268">
        <v>4700000</v>
      </c>
      <c r="Z59" s="270">
        <v>2.5999999999999999E-2</v>
      </c>
      <c r="AA59" s="268">
        <v>4700000</v>
      </c>
      <c r="AB59" s="270">
        <v>2.1999999999999999E-2</v>
      </c>
      <c r="AC59" s="268">
        <v>4500000</v>
      </c>
      <c r="AD59" s="270">
        <v>-6.0000000000000001E-3</v>
      </c>
      <c r="AE59" s="268">
        <v>4600000</v>
      </c>
      <c r="AF59" s="270">
        <v>1.2999999999999999E-2</v>
      </c>
      <c r="AG59" s="268">
        <v>3900000</v>
      </c>
      <c r="AH59" s="271">
        <v>-0.13200000000000001</v>
      </c>
      <c r="AI59" s="269">
        <v>4400000</v>
      </c>
      <c r="AJ59" s="272">
        <v>-2.3E-2</v>
      </c>
      <c r="AK59" s="267">
        <v>3900000</v>
      </c>
      <c r="AL59" s="273">
        <v>-0.16</v>
      </c>
      <c r="AM59" s="268">
        <v>3800000</v>
      </c>
      <c r="AN59" s="270">
        <v>-0.187</v>
      </c>
      <c r="AO59" s="268">
        <v>3900000</v>
      </c>
      <c r="AP59" s="270">
        <v>-0.17399999999999999</v>
      </c>
      <c r="AQ59" s="268">
        <v>3800000</v>
      </c>
      <c r="AR59" s="270">
        <v>3.5999999999999997E-2</v>
      </c>
      <c r="AS59" s="268">
        <v>3800000</v>
      </c>
      <c r="AT59" s="270">
        <v>-5.0000000000000001E-3</v>
      </c>
      <c r="AU59" s="268">
        <v>3800000</v>
      </c>
      <c r="AV59" s="271">
        <v>0.10199999999999999</v>
      </c>
      <c r="AW59" s="269">
        <v>3800000</v>
      </c>
      <c r="AX59" s="272">
        <v>0.02</v>
      </c>
      <c r="AY59" s="267">
        <v>4100000</v>
      </c>
      <c r="AZ59" s="273">
        <v>9.5000000000000001E-2</v>
      </c>
      <c r="BA59" s="268">
        <v>3900000</v>
      </c>
      <c r="BB59" s="270">
        <v>4.1000000000000002E-2</v>
      </c>
      <c r="BC59" s="268">
        <v>4000000</v>
      </c>
      <c r="BD59" s="270">
        <v>6.8000000000000005E-2</v>
      </c>
      <c r="BE59" s="268">
        <v>3966970</v>
      </c>
      <c r="BF59" s="270">
        <v>3.0886729543639701E-2</v>
      </c>
      <c r="BG59" s="268">
        <v>3997369.3333333302</v>
      </c>
      <c r="BH59" s="270">
        <v>5.53552858124014E-2</v>
      </c>
      <c r="BI59" s="268">
        <v>3970031.3333333302</v>
      </c>
      <c r="BJ59" s="271">
        <v>3.4906575871348003E-2</v>
      </c>
      <c r="BK59" s="269">
        <v>3990534.8333333302</v>
      </c>
      <c r="BL59" s="272">
        <v>5.0194245641064603E-2</v>
      </c>
      <c r="BM59" s="267">
        <v>4209559.3333333302</v>
      </c>
      <c r="BN59" s="273">
        <v>2.0551847440700401E-2</v>
      </c>
      <c r="BO59" s="268">
        <v>4164065.6666666698</v>
      </c>
      <c r="BP59" s="270">
        <v>6.7613151364509697E-2</v>
      </c>
      <c r="BQ59" s="268">
        <v>4186812.5</v>
      </c>
      <c r="BR59" s="270">
        <v>4.3424424601794999E-2</v>
      </c>
      <c r="BS59" s="268">
        <v>4213677.3333333302</v>
      </c>
      <c r="BT59" s="270">
        <v>6.2190370316218699E-2</v>
      </c>
      <c r="BU59" s="268">
        <v>4195767.4444444403</v>
      </c>
      <c r="BV59" s="270">
        <v>4.9632169201055502E-2</v>
      </c>
      <c r="BW59" s="268">
        <v>4077754.3333333302</v>
      </c>
      <c r="BX59" s="271">
        <v>2.7134042770779201E-2</v>
      </c>
      <c r="BY59" s="269">
        <v>4166264.1666666698</v>
      </c>
      <c r="BZ59" s="272">
        <v>4.4036536622974701E-2</v>
      </c>
      <c r="CA59" s="274">
        <v>4223210.6666666698</v>
      </c>
      <c r="CB59" s="275">
        <v>3.24293643404469E-3</v>
      </c>
      <c r="CC59" s="276">
        <v>4064554.3333333302</v>
      </c>
      <c r="CD59" s="275">
        <v>-2.3897637861460101E-2</v>
      </c>
      <c r="CE59" s="276">
        <v>4143882.5</v>
      </c>
      <c r="CF59" s="275">
        <v>-1.0253623729268999E-2</v>
      </c>
    </row>
    <row r="60" spans="1:84" ht="13.35" customHeight="1" x14ac:dyDescent="0.3">
      <c r="A60" s="330"/>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331"/>
      <c r="AN60" s="331"/>
      <c r="AO60" s="331"/>
      <c r="AP60" s="331"/>
      <c r="AQ60" s="331"/>
      <c r="AR60" s="331"/>
      <c r="AS60" s="331"/>
      <c r="AT60" s="331"/>
      <c r="AU60" s="331"/>
      <c r="AV60" s="331"/>
      <c r="AW60" s="332"/>
      <c r="AX60" s="332"/>
      <c r="AY60" s="280"/>
      <c r="AZ60" s="280"/>
      <c r="BA60" s="331"/>
      <c r="BB60" s="331"/>
      <c r="BC60" s="331"/>
      <c r="BD60" s="331"/>
      <c r="BE60" s="280"/>
      <c r="BF60" s="280"/>
      <c r="BG60" s="280"/>
      <c r="BH60" s="280"/>
      <c r="BI60" s="280"/>
      <c r="BJ60" s="280"/>
      <c r="BK60" s="280"/>
      <c r="BL60" s="280"/>
      <c r="BM60" s="280"/>
      <c r="BN60" s="280"/>
      <c r="BO60" s="280"/>
      <c r="BP60" s="280"/>
      <c r="BQ60" s="288"/>
      <c r="BR60" s="288"/>
      <c r="BS60" s="288"/>
      <c r="BT60" s="288"/>
      <c r="BU60" s="288"/>
      <c r="BV60" s="288"/>
      <c r="BW60" s="288"/>
      <c r="BX60" s="288"/>
      <c r="BY60" s="288"/>
      <c r="BZ60" s="288"/>
      <c r="CA60" s="333"/>
      <c r="CB60" s="333"/>
      <c r="CC60" s="333"/>
      <c r="CD60" s="333"/>
      <c r="CE60" s="333"/>
      <c r="CF60" s="334"/>
    </row>
    <row r="61" spans="1:84" ht="13.35" customHeight="1" x14ac:dyDescent="0.25">
      <c r="A61" s="335"/>
      <c r="B61" s="336"/>
      <c r="C61" s="336"/>
      <c r="D61" s="336"/>
      <c r="E61" s="336"/>
      <c r="F61" s="336"/>
      <c r="G61" s="336"/>
      <c r="H61" s="336"/>
      <c r="I61" s="336"/>
      <c r="J61" s="336"/>
      <c r="K61" s="336"/>
      <c r="L61" s="336"/>
      <c r="M61" s="336"/>
      <c r="N61" s="336"/>
      <c r="O61" s="336"/>
      <c r="P61" s="336"/>
      <c r="Q61" s="336"/>
      <c r="R61" s="336"/>
      <c r="S61" s="336"/>
      <c r="T61" s="336"/>
      <c r="AM61" s="337"/>
      <c r="AN61" s="337"/>
      <c r="AO61" s="337"/>
      <c r="AP61" s="337"/>
      <c r="AQ61" s="337"/>
      <c r="AR61" s="337"/>
      <c r="AS61" s="337"/>
      <c r="AT61" s="337"/>
      <c r="AU61" s="337"/>
      <c r="AV61" s="337"/>
      <c r="AW61" s="337"/>
      <c r="AX61" s="337"/>
      <c r="BA61" s="337"/>
      <c r="BB61" s="337"/>
      <c r="BC61" s="337"/>
      <c r="BD61" s="337"/>
    </row>
    <row r="62" spans="1:84" ht="35.85" customHeight="1" x14ac:dyDescent="0.25">
      <c r="A62" s="277" t="s">
        <v>117</v>
      </c>
      <c r="B62" s="337"/>
      <c r="C62" s="337"/>
      <c r="D62" s="337"/>
      <c r="E62" s="337"/>
      <c r="F62" s="337"/>
      <c r="G62" s="337"/>
      <c r="H62" s="337"/>
      <c r="I62" s="337"/>
      <c r="J62" s="337"/>
      <c r="K62" s="337"/>
      <c r="L62" s="337"/>
      <c r="M62" s="337"/>
      <c r="N62" s="337"/>
      <c r="O62" s="337"/>
      <c r="P62" s="337"/>
      <c r="Q62" s="337"/>
      <c r="R62" s="337"/>
      <c r="S62" s="337"/>
      <c r="T62" s="337"/>
      <c r="AW62" s="337"/>
      <c r="AX62" s="337"/>
    </row>
    <row r="63" spans="1:84" ht="13.35" customHeight="1" x14ac:dyDescent="0.25">
      <c r="A63" s="337"/>
      <c r="B63" s="337"/>
      <c r="C63" s="337"/>
      <c r="D63" s="337"/>
      <c r="E63" s="337"/>
      <c r="F63" s="337"/>
      <c r="G63" s="337"/>
      <c r="H63" s="337"/>
      <c r="I63" s="337"/>
      <c r="J63" s="337"/>
      <c r="K63" s="337"/>
      <c r="L63" s="337"/>
      <c r="M63" s="337"/>
      <c r="N63" s="337"/>
      <c r="O63" s="337"/>
      <c r="P63" s="337"/>
      <c r="Q63" s="337"/>
      <c r="R63" s="337"/>
      <c r="S63" s="337"/>
      <c r="T63" s="337"/>
      <c r="AW63" s="337"/>
      <c r="AX63" s="337"/>
    </row>
    <row r="64" spans="1:84" ht="13.35" customHeight="1" x14ac:dyDescent="0.25">
      <c r="B64" s="337"/>
      <c r="C64" s="337"/>
      <c r="D64" s="337"/>
      <c r="E64" s="337"/>
      <c r="F64" s="337"/>
      <c r="G64" s="337"/>
      <c r="H64" s="337"/>
      <c r="I64" s="337"/>
      <c r="J64" s="337"/>
      <c r="K64" s="337"/>
      <c r="L64" s="337"/>
      <c r="M64" s="337"/>
      <c r="N64" s="337"/>
      <c r="O64" s="337"/>
      <c r="P64" s="337"/>
      <c r="Q64" s="337"/>
      <c r="R64" s="337"/>
      <c r="S64" s="337"/>
      <c r="T64" s="337"/>
      <c r="U64" s="337"/>
      <c r="V64" s="337"/>
      <c r="AW64" s="337"/>
      <c r="AX64" s="337"/>
    </row>
    <row r="65" spans="2:56" ht="13.35" customHeight="1" x14ac:dyDescent="0.25">
      <c r="B65" s="337"/>
      <c r="C65" s="337"/>
      <c r="D65" s="337"/>
      <c r="E65" s="337"/>
      <c r="F65" s="337"/>
      <c r="G65" s="337"/>
      <c r="H65" s="337"/>
      <c r="I65" s="337"/>
      <c r="J65" s="337"/>
      <c r="K65" s="337"/>
      <c r="L65" s="337"/>
      <c r="M65" s="337"/>
      <c r="N65" s="337"/>
      <c r="O65" s="337"/>
      <c r="P65" s="337"/>
      <c r="Q65" s="337"/>
      <c r="R65" s="337"/>
      <c r="S65" s="337"/>
      <c r="T65" s="337"/>
      <c r="U65" s="337"/>
      <c r="V65" s="337"/>
      <c r="AW65" s="337"/>
      <c r="AX65" s="337"/>
    </row>
    <row r="66" spans="2:56" ht="17.399999999999999" customHeight="1" x14ac:dyDescent="0.25">
      <c r="B66" s="337"/>
      <c r="C66" s="337"/>
      <c r="D66" s="337"/>
      <c r="E66" s="337"/>
      <c r="F66" s="337"/>
      <c r="G66" s="337"/>
      <c r="H66" s="337"/>
      <c r="I66" s="337"/>
      <c r="J66" s="337"/>
      <c r="K66" s="337"/>
      <c r="L66" s="337"/>
      <c r="M66" s="337"/>
      <c r="N66" s="337"/>
      <c r="O66" s="337"/>
      <c r="P66" s="337"/>
      <c r="Q66" s="337"/>
      <c r="R66" s="337"/>
      <c r="S66" s="337"/>
      <c r="T66" s="337"/>
      <c r="AW66" s="337"/>
      <c r="AX66" s="337"/>
    </row>
    <row r="67" spans="2:56" ht="17.399999999999999" customHeight="1" x14ac:dyDescent="0.25">
      <c r="B67" s="337"/>
      <c r="C67" s="337"/>
      <c r="D67" s="337"/>
      <c r="E67" s="337"/>
      <c r="F67" s="337"/>
      <c r="G67" s="337"/>
      <c r="H67" s="337"/>
      <c r="I67" s="337"/>
      <c r="J67" s="337"/>
      <c r="K67" s="337"/>
      <c r="L67" s="337"/>
      <c r="M67" s="337"/>
      <c r="N67" s="337"/>
      <c r="O67" s="337"/>
      <c r="P67" s="337"/>
      <c r="Q67" s="337"/>
      <c r="R67" s="337"/>
      <c r="S67" s="337"/>
      <c r="T67" s="337"/>
    </row>
    <row r="68" spans="2:56" ht="17.399999999999999" customHeight="1" x14ac:dyDescent="0.25">
      <c r="B68" s="337"/>
      <c r="C68" s="337"/>
      <c r="D68" s="337"/>
      <c r="E68" s="337"/>
      <c r="F68" s="337"/>
      <c r="G68" s="337"/>
      <c r="H68" s="337"/>
      <c r="I68" s="337"/>
      <c r="J68" s="337"/>
      <c r="K68" s="337"/>
      <c r="L68" s="337"/>
      <c r="M68" s="337"/>
      <c r="N68" s="337"/>
      <c r="O68" s="337"/>
      <c r="P68" s="337"/>
      <c r="Q68" s="337"/>
      <c r="R68" s="337"/>
      <c r="S68" s="337"/>
      <c r="T68" s="337"/>
    </row>
    <row r="69" spans="2:56" ht="17.399999999999999" customHeight="1" x14ac:dyDescent="0.25">
      <c r="B69" s="337"/>
      <c r="C69" s="337"/>
      <c r="D69" s="337"/>
      <c r="E69" s="337"/>
      <c r="F69" s="337"/>
      <c r="G69" s="337"/>
      <c r="H69" s="337"/>
      <c r="I69" s="337"/>
      <c r="J69" s="337"/>
      <c r="K69" s="337"/>
      <c r="L69" s="337"/>
      <c r="M69" s="337"/>
      <c r="N69" s="337"/>
      <c r="O69" s="337"/>
      <c r="P69" s="337"/>
      <c r="Q69" s="337"/>
      <c r="R69" s="337"/>
      <c r="S69" s="337"/>
      <c r="T69" s="337"/>
    </row>
    <row r="70" spans="2:56" ht="17.399999999999999" customHeight="1" x14ac:dyDescent="0.25"/>
    <row r="71" spans="2:56" ht="17.399999999999999" customHeight="1" x14ac:dyDescent="0.25"/>
    <row r="72" spans="2:56" ht="17.399999999999999" customHeight="1" x14ac:dyDescent="0.25"/>
    <row r="73" spans="2:56" ht="17.399999999999999" customHeight="1" x14ac:dyDescent="0.25"/>
    <row r="74" spans="2:56" ht="17.399999999999999" customHeight="1" x14ac:dyDescent="0.25"/>
    <row r="75" spans="2:56" ht="17.399999999999999" customHeight="1" x14ac:dyDescent="0.25"/>
    <row r="76" spans="2:56" ht="17.399999999999999" customHeight="1" x14ac:dyDescent="0.25"/>
    <row r="77" spans="2:56" ht="17.399999999999999" customHeight="1" x14ac:dyDescent="0.25"/>
    <row r="78" spans="2:56" ht="17.399999999999999" customHeight="1" x14ac:dyDescent="0.25">
      <c r="AM78" s="337"/>
      <c r="AN78" s="337"/>
      <c r="AO78" s="337"/>
      <c r="AP78" s="337"/>
      <c r="AQ78" s="337"/>
      <c r="AR78" s="337"/>
      <c r="AS78" s="337"/>
      <c r="AT78" s="337"/>
      <c r="AU78" s="337"/>
      <c r="AV78" s="337"/>
      <c r="BA78" s="337"/>
      <c r="BB78" s="337"/>
      <c r="BC78" s="337"/>
      <c r="BD78" s="337"/>
    </row>
    <row r="79" spans="2:56" ht="17.399999999999999" customHeight="1" x14ac:dyDescent="0.25">
      <c r="AM79" s="337"/>
      <c r="AN79" s="337"/>
      <c r="AO79" s="337"/>
      <c r="AP79" s="337"/>
      <c r="AQ79" s="337"/>
      <c r="AR79" s="337"/>
      <c r="AS79" s="337"/>
      <c r="AT79" s="337"/>
      <c r="AU79" s="337"/>
      <c r="AV79" s="337"/>
      <c r="BA79" s="337"/>
      <c r="BB79" s="337"/>
      <c r="BC79" s="337"/>
      <c r="BD79" s="337"/>
    </row>
    <row r="80" spans="2:56" ht="77.400000000000006" customHeight="1" x14ac:dyDescent="0.25">
      <c r="AM80" s="337"/>
      <c r="AN80" s="337"/>
      <c r="AO80" s="337"/>
      <c r="AP80" s="337"/>
      <c r="AQ80" s="337"/>
      <c r="AR80" s="337"/>
      <c r="AS80" s="337"/>
      <c r="AT80" s="337"/>
      <c r="AU80" s="337"/>
      <c r="AV80" s="337"/>
      <c r="BA80" s="337"/>
      <c r="BB80" s="337"/>
      <c r="BC80" s="337"/>
      <c r="BD80" s="337"/>
    </row>
    <row r="81" spans="2:56" ht="17.399999999999999" customHeight="1" x14ac:dyDescent="0.25">
      <c r="AM81" s="337"/>
      <c r="AN81" s="337"/>
      <c r="AO81" s="337"/>
      <c r="AP81" s="337"/>
      <c r="AQ81" s="337"/>
      <c r="AR81" s="337"/>
      <c r="AS81" s="337"/>
      <c r="AT81" s="337"/>
      <c r="AU81" s="337"/>
      <c r="AV81" s="337"/>
      <c r="BA81" s="337"/>
      <c r="BB81" s="337"/>
      <c r="BC81" s="337"/>
      <c r="BD81" s="337"/>
    </row>
    <row r="82" spans="2:56" ht="17.399999999999999" customHeight="1" x14ac:dyDescent="0.25">
      <c r="B82" s="337"/>
      <c r="C82" s="337"/>
      <c r="D82" s="337"/>
      <c r="E82" s="337"/>
      <c r="F82" s="337"/>
      <c r="G82" s="337"/>
      <c r="H82" s="337"/>
      <c r="I82" s="337"/>
      <c r="J82" s="337"/>
      <c r="K82" s="337"/>
      <c r="L82" s="337"/>
      <c r="M82" s="337"/>
      <c r="N82" s="337"/>
      <c r="O82" s="337"/>
      <c r="P82" s="337"/>
      <c r="Q82" s="337"/>
      <c r="R82" s="337"/>
      <c r="S82" s="337"/>
      <c r="T82" s="337"/>
      <c r="AM82" s="337"/>
      <c r="AN82" s="337"/>
      <c r="AO82" s="337"/>
      <c r="AP82" s="337"/>
      <c r="AQ82" s="337"/>
      <c r="AR82" s="337"/>
      <c r="AS82" s="337"/>
      <c r="AT82" s="337"/>
      <c r="AU82" s="337"/>
      <c r="AV82" s="337"/>
      <c r="BA82" s="337"/>
      <c r="BB82" s="337"/>
      <c r="BC82" s="337"/>
      <c r="BD82" s="337"/>
    </row>
    <row r="83" spans="2:56" ht="17.399999999999999" customHeight="1" x14ac:dyDescent="0.25">
      <c r="B83" s="337"/>
      <c r="C83" s="337"/>
      <c r="D83" s="337"/>
      <c r="E83" s="337"/>
      <c r="F83" s="337"/>
      <c r="G83" s="337"/>
      <c r="H83" s="337"/>
      <c r="I83" s="337"/>
      <c r="J83" s="337"/>
      <c r="K83" s="337"/>
      <c r="L83" s="337"/>
      <c r="M83" s="337"/>
      <c r="N83" s="337"/>
      <c r="O83" s="337"/>
      <c r="P83" s="337"/>
      <c r="Q83" s="337"/>
      <c r="R83" s="337"/>
      <c r="S83" s="337"/>
      <c r="T83" s="337"/>
      <c r="AM83" s="337"/>
      <c r="AN83" s="337"/>
      <c r="AO83" s="337"/>
      <c r="AP83" s="337"/>
      <c r="AQ83" s="337"/>
      <c r="AR83" s="337"/>
      <c r="AS83" s="337"/>
      <c r="AT83" s="337"/>
      <c r="AU83" s="337"/>
      <c r="AV83" s="337"/>
      <c r="AW83" s="337"/>
      <c r="AX83" s="337"/>
      <c r="BA83" s="337"/>
      <c r="BB83" s="337"/>
      <c r="BC83" s="337"/>
      <c r="BD83" s="337"/>
    </row>
  </sheetData>
  <mergeCells count="7">
    <mergeCell ref="BM1:BZ1"/>
    <mergeCell ref="CA1:CF1"/>
    <mergeCell ref="B1:H1"/>
    <mergeCell ref="I1:V1"/>
    <mergeCell ref="W1:AJ1"/>
    <mergeCell ref="AK1:AX1"/>
    <mergeCell ref="AY1:BL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41"/>
  <sheetViews>
    <sheetView workbookViewId="0">
      <pane xSplit="1" topLeftCell="B1" activePane="topRight" state="frozen"/>
      <selection pane="topRight" activeCell="AK2" sqref="AK1:AV1048576"/>
    </sheetView>
  </sheetViews>
  <sheetFormatPr baseColWidth="10" defaultColWidth="13.6640625" defaultRowHeight="13.2" outlineLevelCol="1" x14ac:dyDescent="0.25"/>
  <cols>
    <col min="1" max="1" width="43.109375" customWidth="1"/>
    <col min="2" max="2" width="9.6640625" hidden="1" customWidth="1" outlineLevel="1"/>
    <col min="3" max="3" width="9.44140625" hidden="1" customWidth="1" outlineLevel="1"/>
    <col min="4" max="4" width="9.6640625" hidden="1" customWidth="1" outlineLevel="1"/>
    <col min="5" max="5" width="9.44140625" hidden="1" customWidth="1" outlineLevel="1"/>
    <col min="6" max="6" width="9.6640625" hidden="1" customWidth="1" outlineLevel="1"/>
    <col min="7" max="7" width="9.44140625" hidden="1" customWidth="1" outlineLevel="1"/>
    <col min="8" max="8" width="9.44140625" customWidth="1" collapsed="1"/>
    <col min="9" max="9" width="9.6640625" hidden="1" customWidth="1" outlineLevel="1"/>
    <col min="10" max="10" width="10.109375" hidden="1" customWidth="1" outlineLevel="1"/>
    <col min="11" max="11" width="9.44140625" hidden="1" customWidth="1" outlineLevel="1"/>
    <col min="12" max="12" width="9.6640625" hidden="1" customWidth="1" outlineLevel="1"/>
    <col min="13" max="13" width="9.44140625" hidden="1" customWidth="1" outlineLevel="1"/>
    <col min="14" max="14" width="10.109375" hidden="1" customWidth="1" outlineLevel="1"/>
    <col min="15" max="15" width="9.6640625" hidden="1" customWidth="1" outlineLevel="1"/>
    <col min="16" max="17" width="9.44140625" hidden="1" customWidth="1" outlineLevel="1"/>
    <col min="18" max="18" width="9.6640625" hidden="1" customWidth="1" outlineLevel="1"/>
    <col min="19" max="19" width="9.44140625" hidden="1" customWidth="1" outlineLevel="1"/>
    <col min="20" max="20" width="9.33203125" hidden="1" customWidth="1" outlineLevel="1"/>
    <col min="21" max="21" width="9.33203125" customWidth="1" collapsed="1"/>
    <col min="22" max="22" width="10.44140625" customWidth="1"/>
    <col min="23" max="27" width="9.6640625" hidden="1" customWidth="1" outlineLevel="1"/>
    <col min="28" max="28" width="9.88671875" hidden="1" customWidth="1" outlineLevel="1"/>
    <col min="29" max="29" width="9.44140625" hidden="1" customWidth="1" outlineLevel="1"/>
    <col min="30" max="30" width="9.33203125" hidden="1" customWidth="1" outlineLevel="1"/>
    <col min="31" max="34" width="9.44140625" hidden="1" customWidth="1" outlineLevel="1"/>
    <col min="35" max="35" width="9.44140625" customWidth="1" collapsed="1"/>
    <col min="36" max="36" width="10.44140625" customWidth="1"/>
    <col min="37" max="40" width="10.44140625" hidden="1" customWidth="1" outlineLevel="1"/>
    <col min="41" max="47" width="10.109375" hidden="1" customWidth="1" outlineLevel="1"/>
    <col min="48" max="48" width="16.33203125" hidden="1" customWidth="1" outlineLevel="1"/>
    <col min="49" max="49" width="10.109375" customWidth="1" collapsed="1"/>
    <col min="50" max="56" width="10.44140625" customWidth="1"/>
  </cols>
  <sheetData>
    <row r="1" spans="1:57" ht="17.399999999999999" customHeight="1" x14ac:dyDescent="0.25">
      <c r="A1" s="456"/>
      <c r="B1" s="619">
        <v>2022</v>
      </c>
      <c r="C1" s="620"/>
      <c r="D1" s="620"/>
      <c r="E1" s="620"/>
      <c r="F1" s="620"/>
      <c r="G1" s="620"/>
      <c r="H1" s="621"/>
      <c r="I1" s="622">
        <v>2023</v>
      </c>
      <c r="J1" s="623"/>
      <c r="K1" s="623"/>
      <c r="L1" s="623"/>
      <c r="M1" s="623"/>
      <c r="N1" s="623"/>
      <c r="O1" s="623"/>
      <c r="P1" s="623"/>
      <c r="Q1" s="623"/>
      <c r="R1" s="623"/>
      <c r="S1" s="623"/>
      <c r="T1" s="623"/>
      <c r="U1" s="623"/>
      <c r="V1" s="624"/>
      <c r="W1" s="629">
        <v>2024</v>
      </c>
      <c r="X1" s="630"/>
      <c r="Y1" s="630"/>
      <c r="Z1" s="630"/>
      <c r="AA1" s="630"/>
      <c r="AB1" s="630"/>
      <c r="AC1" s="630"/>
      <c r="AD1" s="630"/>
      <c r="AE1" s="630"/>
      <c r="AF1" s="630"/>
      <c r="AG1" s="630"/>
      <c r="AH1" s="630"/>
      <c r="AI1" s="630"/>
      <c r="AJ1" s="631"/>
      <c r="AK1" s="608">
        <v>2025</v>
      </c>
      <c r="AL1" s="609"/>
      <c r="AM1" s="609"/>
      <c r="AN1" s="609"/>
      <c r="AO1" s="609"/>
      <c r="AP1" s="609"/>
      <c r="AQ1" s="609"/>
      <c r="AR1" s="609"/>
      <c r="AS1" s="609"/>
      <c r="AT1" s="609"/>
      <c r="AU1" s="609"/>
      <c r="AV1" s="609"/>
      <c r="AW1" s="609"/>
      <c r="AX1" s="610"/>
      <c r="AY1" s="611">
        <v>2026</v>
      </c>
      <c r="AZ1" s="612"/>
      <c r="BA1" s="612"/>
      <c r="BB1" s="612"/>
      <c r="BC1" s="612"/>
      <c r="BD1" s="626"/>
      <c r="BE1" s="457"/>
    </row>
    <row r="2" spans="1:57" ht="17.399999999999999" customHeight="1" x14ac:dyDescent="0.25">
      <c r="A2" s="338" t="s">
        <v>118</v>
      </c>
      <c r="B2" s="339" t="s">
        <v>33</v>
      </c>
      <c r="C2" s="340" t="s">
        <v>34</v>
      </c>
      <c r="D2" s="340" t="s">
        <v>35</v>
      </c>
      <c r="E2" s="340" t="s">
        <v>36</v>
      </c>
      <c r="F2" s="340" t="s">
        <v>37</v>
      </c>
      <c r="G2" s="341" t="s">
        <v>38</v>
      </c>
      <c r="H2" s="342" t="s">
        <v>39</v>
      </c>
      <c r="I2" s="339" t="s">
        <v>40</v>
      </c>
      <c r="J2" s="340" t="s">
        <v>20</v>
      </c>
      <c r="K2" s="340" t="s">
        <v>41</v>
      </c>
      <c r="L2" s="340" t="s">
        <v>22</v>
      </c>
      <c r="M2" s="340" t="s">
        <v>42</v>
      </c>
      <c r="N2" s="340" t="s">
        <v>24</v>
      </c>
      <c r="O2" s="340" t="s">
        <v>43</v>
      </c>
      <c r="P2" s="340" t="s">
        <v>26</v>
      </c>
      <c r="Q2" s="340" t="s">
        <v>44</v>
      </c>
      <c r="R2" s="340" t="s">
        <v>28</v>
      </c>
      <c r="S2" s="340" t="s">
        <v>45</v>
      </c>
      <c r="T2" s="341" t="s">
        <v>30</v>
      </c>
      <c r="U2" s="342" t="s">
        <v>46</v>
      </c>
      <c r="V2" s="342" t="s">
        <v>119</v>
      </c>
      <c r="W2" s="339" t="s">
        <v>47</v>
      </c>
      <c r="X2" s="340" t="s">
        <v>20</v>
      </c>
      <c r="Y2" s="340" t="s">
        <v>48</v>
      </c>
      <c r="Z2" s="340" t="s">
        <v>22</v>
      </c>
      <c r="AA2" s="340" t="s">
        <v>49</v>
      </c>
      <c r="AB2" s="340" t="s">
        <v>24</v>
      </c>
      <c r="AC2" s="340" t="s">
        <v>50</v>
      </c>
      <c r="AD2" s="340" t="s">
        <v>26</v>
      </c>
      <c r="AE2" s="340" t="s">
        <v>51</v>
      </c>
      <c r="AF2" s="340" t="s">
        <v>28</v>
      </c>
      <c r="AG2" s="340" t="s">
        <v>52</v>
      </c>
      <c r="AH2" s="341" t="s">
        <v>30</v>
      </c>
      <c r="AI2" s="342" t="s">
        <v>53</v>
      </c>
      <c r="AJ2" s="342" t="s">
        <v>120</v>
      </c>
      <c r="AK2" s="343" t="s">
        <v>54</v>
      </c>
      <c r="AL2" s="344" t="s">
        <v>20</v>
      </c>
      <c r="AM2" s="344" t="s">
        <v>55</v>
      </c>
      <c r="AN2" s="344" t="s">
        <v>22</v>
      </c>
      <c r="AO2" s="344" t="s">
        <v>56</v>
      </c>
      <c r="AP2" s="344" t="s">
        <v>24</v>
      </c>
      <c r="AQ2" s="344" t="s">
        <v>57</v>
      </c>
      <c r="AR2" s="344" t="s">
        <v>26</v>
      </c>
      <c r="AS2" s="344" t="s">
        <v>58</v>
      </c>
      <c r="AT2" s="344" t="s">
        <v>28</v>
      </c>
      <c r="AU2" s="344" t="s">
        <v>59</v>
      </c>
      <c r="AV2" s="345" t="s">
        <v>30</v>
      </c>
      <c r="AW2" s="346" t="s">
        <v>60</v>
      </c>
      <c r="AX2" s="346" t="s">
        <v>121</v>
      </c>
      <c r="AY2" s="343" t="s">
        <v>61</v>
      </c>
      <c r="AZ2" s="344" t="s">
        <v>20</v>
      </c>
      <c r="BA2" s="344" t="s">
        <v>62</v>
      </c>
      <c r="BB2" s="344" t="s">
        <v>22</v>
      </c>
      <c r="BC2" s="344" t="s">
        <v>63</v>
      </c>
      <c r="BD2" s="344" t="s">
        <v>24</v>
      </c>
      <c r="BE2" s="457"/>
    </row>
    <row r="3" spans="1:57" ht="17.399999999999999" customHeight="1" x14ac:dyDescent="0.25">
      <c r="A3" s="347" t="s">
        <v>122</v>
      </c>
      <c r="B3" s="348">
        <v>107886000</v>
      </c>
      <c r="C3" s="349">
        <v>109692000</v>
      </c>
      <c r="D3" s="349">
        <v>217578000</v>
      </c>
      <c r="E3" s="349">
        <v>114737000</v>
      </c>
      <c r="F3" s="349">
        <v>332315000</v>
      </c>
      <c r="G3" s="350">
        <v>115223000</v>
      </c>
      <c r="H3" s="26">
        <v>447539000</v>
      </c>
      <c r="I3" s="348">
        <v>121864000</v>
      </c>
      <c r="J3" s="351">
        <v>0.13</v>
      </c>
      <c r="K3" s="349">
        <v>121964000</v>
      </c>
      <c r="L3" s="351">
        <v>0.112</v>
      </c>
      <c r="M3" s="349">
        <v>243828000</v>
      </c>
      <c r="N3" s="351">
        <v>0.121</v>
      </c>
      <c r="O3" s="349">
        <v>132777000</v>
      </c>
      <c r="P3" s="351">
        <v>0.157</v>
      </c>
      <c r="Q3" s="349">
        <v>376606000</v>
      </c>
      <c r="R3" s="351">
        <v>0.13300000000000001</v>
      </c>
      <c r="S3" s="349">
        <v>132508000</v>
      </c>
      <c r="T3" s="352">
        <v>0.15</v>
      </c>
      <c r="U3" s="26">
        <v>509114000</v>
      </c>
      <c r="V3" s="353">
        <v>0.13800000000000001</v>
      </c>
      <c r="W3" s="348">
        <v>136077000</v>
      </c>
      <c r="X3" s="351">
        <v>0.11700000000000001</v>
      </c>
      <c r="Y3" s="349">
        <v>139520000</v>
      </c>
      <c r="Z3" s="351">
        <v>0.14399999999999999</v>
      </c>
      <c r="AA3" s="349">
        <v>275596000</v>
      </c>
      <c r="AB3" s="351">
        <v>0.13</v>
      </c>
      <c r="AC3" s="349">
        <v>144047030.91</v>
      </c>
      <c r="AD3" s="351">
        <v>8.4875834395635397E-2</v>
      </c>
      <c r="AE3" s="349">
        <v>419643290.75999999</v>
      </c>
      <c r="AF3" s="351">
        <v>0.114277161383131</v>
      </c>
      <c r="AG3" s="349">
        <v>146696242.24000001</v>
      </c>
      <c r="AH3" s="352">
        <v>0.107070924267162</v>
      </c>
      <c r="AI3" s="26">
        <v>566339533</v>
      </c>
      <c r="AJ3" s="353">
        <v>0.112401576128735</v>
      </c>
      <c r="AK3" s="348">
        <v>157601406.19999999</v>
      </c>
      <c r="AL3" s="351">
        <v>0.15818114726273899</v>
      </c>
      <c r="AM3" s="349">
        <v>160594215.30000001</v>
      </c>
      <c r="AN3" s="351">
        <v>0.15105117543801</v>
      </c>
      <c r="AO3" s="349">
        <v>318195621.5</v>
      </c>
      <c r="AP3" s="351">
        <v>0.15457162471357799</v>
      </c>
      <c r="AQ3" s="349">
        <v>165641420.88</v>
      </c>
      <c r="AR3" s="351">
        <v>0.149912079642184</v>
      </c>
      <c r="AS3" s="349">
        <v>483837042.38</v>
      </c>
      <c r="AT3" s="351">
        <v>0.15297218621973199</v>
      </c>
      <c r="AU3" s="349">
        <v>165723720.72999999</v>
      </c>
      <c r="AV3" s="352">
        <v>0.129706652327674</v>
      </c>
      <c r="AW3" s="26">
        <v>649560763.11000001</v>
      </c>
      <c r="AX3" s="353">
        <v>0.146945825358796</v>
      </c>
      <c r="AY3" s="348">
        <v>179550382.33000001</v>
      </c>
      <c r="AZ3" s="351">
        <v>0.13926891046991199</v>
      </c>
      <c r="BA3" s="349">
        <v>192687538.46000001</v>
      </c>
      <c r="BB3" s="351">
        <v>0.199841090789277</v>
      </c>
      <c r="BC3" s="349">
        <v>372237920.79000002</v>
      </c>
      <c r="BD3" s="351">
        <v>0.16983985837152701</v>
      </c>
      <c r="BE3" s="457"/>
    </row>
    <row r="4" spans="1:57" ht="17.399999999999999" customHeight="1" x14ac:dyDescent="0.25">
      <c r="A4" s="354" t="s">
        <v>123</v>
      </c>
      <c r="B4" s="355">
        <v>58649300</v>
      </c>
      <c r="C4" s="356">
        <v>62048000</v>
      </c>
      <c r="D4" s="356">
        <v>120698000</v>
      </c>
      <c r="E4" s="356">
        <v>63921000</v>
      </c>
      <c r="F4" s="356">
        <v>184618000</v>
      </c>
      <c r="G4" s="357">
        <v>66478000</v>
      </c>
      <c r="H4" s="358">
        <v>251097000</v>
      </c>
      <c r="I4" s="359">
        <v>68232000</v>
      </c>
      <c r="J4" s="360">
        <v>0.16300000000000001</v>
      </c>
      <c r="K4" s="356">
        <v>78244000</v>
      </c>
      <c r="L4" s="360">
        <v>0.26100000000000001</v>
      </c>
      <c r="M4" s="356">
        <v>146476000</v>
      </c>
      <c r="N4" s="360">
        <v>0.214</v>
      </c>
      <c r="O4" s="356">
        <v>78061000</v>
      </c>
      <c r="P4" s="360">
        <v>0.221</v>
      </c>
      <c r="Q4" s="356">
        <v>224537000</v>
      </c>
      <c r="R4" s="360">
        <v>0.216</v>
      </c>
      <c r="S4" s="356">
        <v>79408000</v>
      </c>
      <c r="T4" s="361">
        <v>0.19400000000000001</v>
      </c>
      <c r="U4" s="358">
        <v>303945000</v>
      </c>
      <c r="V4" s="362">
        <v>0.21</v>
      </c>
      <c r="W4" s="359">
        <v>79492000</v>
      </c>
      <c r="X4" s="360">
        <v>0.16500000000000001</v>
      </c>
      <c r="Y4" s="356">
        <v>86988000</v>
      </c>
      <c r="Z4" s="360">
        <v>0.112</v>
      </c>
      <c r="AA4" s="356">
        <v>166480000</v>
      </c>
      <c r="AB4" s="360">
        <v>0.13700000000000001</v>
      </c>
      <c r="AC4" s="356">
        <v>90658086.7109835</v>
      </c>
      <c r="AD4" s="360">
        <v>0.16137137385419201</v>
      </c>
      <c r="AE4" s="356">
        <v>257138099.05658099</v>
      </c>
      <c r="AF4" s="360">
        <v>0.14519285439525501</v>
      </c>
      <c r="AG4" s="356">
        <v>90971579.049999997</v>
      </c>
      <c r="AH4" s="361">
        <v>0.14562215934395001</v>
      </c>
      <c r="AI4" s="358">
        <v>348109678.10658097</v>
      </c>
      <c r="AJ4" s="362">
        <v>0.14530501369433901</v>
      </c>
      <c r="AK4" s="359">
        <v>93708837.439999998</v>
      </c>
      <c r="AL4" s="360">
        <v>0.178838788791266</v>
      </c>
      <c r="AM4" s="356">
        <v>101650749.42</v>
      </c>
      <c r="AN4" s="360">
        <v>0.16856709364824801</v>
      </c>
      <c r="AO4" s="356">
        <v>195359586.86000001</v>
      </c>
      <c r="AP4" s="360">
        <v>0.17347172256602</v>
      </c>
      <c r="AQ4" s="356">
        <v>104205366.02</v>
      </c>
      <c r="AR4" s="360">
        <v>0.14943266288207699</v>
      </c>
      <c r="AS4" s="356">
        <v>299564952.88</v>
      </c>
      <c r="AT4" s="360">
        <v>0.16499637346266399</v>
      </c>
      <c r="AU4" s="356">
        <v>106147297.52</v>
      </c>
      <c r="AV4" s="361">
        <v>0.16681823739323101</v>
      </c>
      <c r="AW4" s="358">
        <v>405712250.39999998</v>
      </c>
      <c r="AX4" s="362">
        <v>0.16547248156594699</v>
      </c>
      <c r="AY4" s="359">
        <v>107882519.48999999</v>
      </c>
      <c r="AZ4" s="360">
        <v>0.15125235182941099</v>
      </c>
      <c r="BA4" s="356">
        <v>115994436.25</v>
      </c>
      <c r="BB4" s="360">
        <v>0.14110753646030499</v>
      </c>
      <c r="BC4" s="356">
        <v>223876955.74000001</v>
      </c>
      <c r="BD4" s="360">
        <v>0.14597373662771099</v>
      </c>
      <c r="BE4" s="457"/>
    </row>
    <row r="5" spans="1:57" ht="17.399999999999999" customHeight="1" x14ac:dyDescent="0.25">
      <c r="A5" s="363" t="s">
        <v>124</v>
      </c>
      <c r="B5" s="364">
        <v>0.54400000000000004</v>
      </c>
      <c r="C5" s="365">
        <v>0.56599999999999995</v>
      </c>
      <c r="D5" s="365">
        <v>0.55500000000000005</v>
      </c>
      <c r="E5" s="365">
        <v>0.55700000000000005</v>
      </c>
      <c r="F5" s="365">
        <v>0.55600000000000005</v>
      </c>
      <c r="G5" s="366">
        <v>0.57699999999999996</v>
      </c>
      <c r="H5" s="367">
        <v>0.56100000000000005</v>
      </c>
      <c r="I5" s="364">
        <v>0.56000000000000005</v>
      </c>
      <c r="J5" s="368">
        <v>1.6</v>
      </c>
      <c r="K5" s="365">
        <v>0.64200000000000002</v>
      </c>
      <c r="L5" s="368">
        <v>7.6</v>
      </c>
      <c r="M5" s="365">
        <v>0.60099999999999998</v>
      </c>
      <c r="N5" s="368">
        <v>4.5999999999999996</v>
      </c>
      <c r="O5" s="365">
        <v>0.58799999999999997</v>
      </c>
      <c r="P5" s="368">
        <v>3.1</v>
      </c>
      <c r="Q5" s="365">
        <v>0.59599999999999997</v>
      </c>
      <c r="R5" s="368">
        <v>4.0999999999999996</v>
      </c>
      <c r="S5" s="365">
        <v>0.59899999999999998</v>
      </c>
      <c r="T5" s="369">
        <v>2.2000000000000002</v>
      </c>
      <c r="U5" s="367">
        <v>0.59699999999999998</v>
      </c>
      <c r="V5" s="370">
        <v>3.6</v>
      </c>
      <c r="W5" s="364">
        <v>0.58399999999999996</v>
      </c>
      <c r="X5" s="368">
        <v>2.4</v>
      </c>
      <c r="Y5" s="365">
        <v>0.623</v>
      </c>
      <c r="Z5" s="368">
        <v>-1.8</v>
      </c>
      <c r="AA5" s="365">
        <v>0.60399999999999998</v>
      </c>
      <c r="AB5" s="368">
        <v>0.3</v>
      </c>
      <c r="AC5" s="365">
        <v>0.62936449393133498</v>
      </c>
      <c r="AD5" s="368">
        <v>4.1454075382938997</v>
      </c>
      <c r="AE5" s="365">
        <v>0.61275398586949303</v>
      </c>
      <c r="AF5" s="368">
        <v>1.65419422994041</v>
      </c>
      <c r="AG5" s="365">
        <v>0.62013571486832897</v>
      </c>
      <c r="AH5" s="369">
        <v>2.0868134863147998</v>
      </c>
      <c r="AI5" s="367">
        <v>0.61466604010951198</v>
      </c>
      <c r="AJ5" s="370">
        <v>1.7658724473057901</v>
      </c>
      <c r="AK5" s="364">
        <v>0.59459391701798203</v>
      </c>
      <c r="AL5" s="368">
        <v>1.0419497652766201</v>
      </c>
      <c r="AM5" s="365">
        <v>0.63296644421537895</v>
      </c>
      <c r="AN5" s="368">
        <v>0.94876781375800001</v>
      </c>
      <c r="AO5" s="365">
        <v>0.61396063823587199</v>
      </c>
      <c r="AP5" s="368">
        <v>0.988853494895503</v>
      </c>
      <c r="AQ5" s="365">
        <v>0.62910210179549397</v>
      </c>
      <c r="AR5" s="368">
        <v>-2.6239213584100501E-2</v>
      </c>
      <c r="AS5" s="365">
        <v>0.61914431232143097</v>
      </c>
      <c r="AT5" s="368">
        <v>0.63903264519365999</v>
      </c>
      <c r="AU5" s="365">
        <v>0.64050756917856699</v>
      </c>
      <c r="AV5" s="369">
        <v>2.03718543102379</v>
      </c>
      <c r="AW5" s="367">
        <v>0.62459476224750798</v>
      </c>
      <c r="AX5" s="370">
        <v>0.99287221379950097</v>
      </c>
      <c r="AY5" s="364">
        <v>0.60084817470185103</v>
      </c>
      <c r="AZ5" s="368">
        <v>0.62542576838694497</v>
      </c>
      <c r="BA5" s="365">
        <v>0.60198203359206504</v>
      </c>
      <c r="BB5" s="368">
        <v>-3.0984410623313901</v>
      </c>
      <c r="BC5" s="365">
        <v>0.60143511242719805</v>
      </c>
      <c r="BD5" s="368">
        <v>-1.2525525808673901</v>
      </c>
      <c r="BE5" s="457"/>
    </row>
    <row r="6" spans="1:57" ht="17.399999999999999" customHeight="1" x14ac:dyDescent="0.25">
      <c r="A6" s="458"/>
      <c r="B6" s="459"/>
      <c r="C6" s="460"/>
      <c r="D6" s="460"/>
      <c r="E6" s="460"/>
      <c r="F6" s="460"/>
      <c r="G6" s="461"/>
      <c r="H6" s="462"/>
      <c r="I6" s="459"/>
      <c r="J6" s="460"/>
      <c r="K6" s="460"/>
      <c r="L6" s="460"/>
      <c r="M6" s="460"/>
      <c r="N6" s="460"/>
      <c r="O6" s="460"/>
      <c r="P6" s="460"/>
      <c r="Q6" s="460"/>
      <c r="R6" s="460"/>
      <c r="S6" s="460"/>
      <c r="T6" s="461"/>
      <c r="U6" s="462"/>
      <c r="V6" s="462"/>
      <c r="W6" s="459"/>
      <c r="X6" s="460"/>
      <c r="Y6" s="460"/>
      <c r="Z6" s="460"/>
      <c r="AA6" s="460"/>
      <c r="AB6" s="460"/>
      <c r="AC6" s="460"/>
      <c r="AD6" s="460"/>
      <c r="AE6" s="460"/>
      <c r="AF6" s="460"/>
      <c r="AG6" s="460"/>
      <c r="AH6" s="461"/>
      <c r="AI6" s="462"/>
      <c r="AJ6" s="462"/>
      <c r="AK6" s="459"/>
      <c r="AL6" s="460"/>
      <c r="AM6" s="460"/>
      <c r="AN6" s="460"/>
      <c r="AO6" s="460"/>
      <c r="AP6" s="460"/>
      <c r="AQ6" s="460"/>
      <c r="AR6" s="460"/>
      <c r="AS6" s="460"/>
      <c r="AT6" s="460"/>
      <c r="AU6" s="460"/>
      <c r="AV6" s="461"/>
      <c r="AW6" s="462"/>
      <c r="AX6" s="462"/>
      <c r="AY6" s="459"/>
      <c r="AZ6" s="460"/>
      <c r="BA6" s="460"/>
      <c r="BB6" s="460"/>
      <c r="BC6" s="460"/>
      <c r="BD6" s="460"/>
      <c r="BE6" s="457"/>
    </row>
    <row r="7" spans="1:57" ht="17.399999999999999" customHeight="1" x14ac:dyDescent="0.25">
      <c r="A7" s="371" t="s">
        <v>125</v>
      </c>
      <c r="B7" s="463"/>
      <c r="C7" s="464"/>
      <c r="D7" s="465"/>
      <c r="E7" s="465"/>
      <c r="F7" s="465"/>
      <c r="G7" s="466"/>
      <c r="H7" s="467"/>
      <c r="I7" s="468"/>
      <c r="J7" s="465"/>
      <c r="K7" s="465"/>
      <c r="L7" s="465"/>
      <c r="M7" s="465"/>
      <c r="N7" s="465"/>
      <c r="O7" s="465"/>
      <c r="P7" s="465"/>
      <c r="Q7" s="465"/>
      <c r="R7" s="465"/>
      <c r="S7" s="465"/>
      <c r="T7" s="466"/>
      <c r="U7" s="467"/>
      <c r="V7" s="467"/>
      <c r="W7" s="468"/>
      <c r="X7" s="465"/>
      <c r="Y7" s="465"/>
      <c r="Z7" s="465"/>
      <c r="AA7" s="465"/>
      <c r="AB7" s="465"/>
      <c r="AC7" s="465"/>
      <c r="AD7" s="465"/>
      <c r="AE7" s="465"/>
      <c r="AF7" s="465"/>
      <c r="AG7" s="465"/>
      <c r="AH7" s="466"/>
      <c r="AI7" s="467"/>
      <c r="AJ7" s="467"/>
      <c r="AK7" s="468"/>
      <c r="AL7" s="465"/>
      <c r="AM7" s="465"/>
      <c r="AN7" s="465"/>
      <c r="AO7" s="465"/>
      <c r="AP7" s="465"/>
      <c r="AQ7" s="465"/>
      <c r="AR7" s="465"/>
      <c r="AS7" s="465"/>
      <c r="AT7" s="465"/>
      <c r="AU7" s="465"/>
      <c r="AV7" s="466"/>
      <c r="AW7" s="467"/>
      <c r="AX7" s="467"/>
      <c r="AY7" s="468"/>
      <c r="AZ7" s="465"/>
      <c r="BA7" s="465"/>
      <c r="BB7" s="465"/>
      <c r="BC7" s="465"/>
      <c r="BD7" s="465"/>
      <c r="BE7" s="457"/>
    </row>
    <row r="8" spans="1:57" ht="17.399999999999999" customHeight="1" x14ac:dyDescent="0.25">
      <c r="A8" s="372" t="s">
        <v>126</v>
      </c>
      <c r="B8" s="373">
        <v>81155000</v>
      </c>
      <c r="C8" s="374">
        <v>81291000</v>
      </c>
      <c r="D8" s="374">
        <v>162446000</v>
      </c>
      <c r="E8" s="374">
        <v>84328000</v>
      </c>
      <c r="F8" s="374">
        <v>246774000</v>
      </c>
      <c r="G8" s="375">
        <v>84137000</v>
      </c>
      <c r="H8" s="376">
        <v>330911000</v>
      </c>
      <c r="I8" s="373">
        <v>88560000</v>
      </c>
      <c r="J8" s="377">
        <v>9.0999999999999998E-2</v>
      </c>
      <c r="K8" s="374">
        <v>87878000</v>
      </c>
      <c r="L8" s="377">
        <v>8.1000000000000003E-2</v>
      </c>
      <c r="M8" s="374">
        <v>176437000</v>
      </c>
      <c r="N8" s="377">
        <v>8.5999999999999993E-2</v>
      </c>
      <c r="O8" s="374">
        <v>97037000</v>
      </c>
      <c r="P8" s="377">
        <v>0.151</v>
      </c>
      <c r="Q8" s="374">
        <v>273475000</v>
      </c>
      <c r="R8" s="377">
        <v>0.108</v>
      </c>
      <c r="S8" s="374">
        <v>96880000</v>
      </c>
      <c r="T8" s="378">
        <v>0.151</v>
      </c>
      <c r="U8" s="376">
        <v>370355000</v>
      </c>
      <c r="V8" s="379">
        <v>0.11899999999999999</v>
      </c>
      <c r="W8" s="373">
        <v>99304000</v>
      </c>
      <c r="X8" s="377">
        <v>0.121</v>
      </c>
      <c r="Y8" s="374">
        <v>101073000</v>
      </c>
      <c r="Z8" s="377">
        <v>0.15</v>
      </c>
      <c r="AA8" s="374">
        <v>200377000</v>
      </c>
      <c r="AB8" s="377">
        <v>0.13600000000000001</v>
      </c>
      <c r="AC8" s="374">
        <v>103365529.64</v>
      </c>
      <c r="AD8" s="377">
        <v>6.5212709288803794E-2</v>
      </c>
      <c r="AE8" s="374">
        <v>303742242.75</v>
      </c>
      <c r="AF8" s="377">
        <v>0.110678200178874</v>
      </c>
      <c r="AG8" s="374">
        <v>106174531.23999999</v>
      </c>
      <c r="AH8" s="378">
        <v>9.5934383692370104E-2</v>
      </c>
      <c r="AI8" s="376">
        <v>409916773.99000001</v>
      </c>
      <c r="AJ8" s="379">
        <v>0.106821396150982</v>
      </c>
      <c r="AK8" s="373">
        <v>115342842</v>
      </c>
      <c r="AL8" s="377">
        <v>0.161512133389245</v>
      </c>
      <c r="AM8" s="374">
        <v>115691690.65000001</v>
      </c>
      <c r="AN8" s="377">
        <v>0.144638623016388</v>
      </c>
      <c r="AO8" s="374">
        <v>231034532.65000001</v>
      </c>
      <c r="AP8" s="377">
        <v>0.15300091045594599</v>
      </c>
      <c r="AQ8" s="374">
        <v>118991346.88</v>
      </c>
      <c r="AR8" s="377">
        <v>0.15117048492298499</v>
      </c>
      <c r="AS8" s="374">
        <v>350025879.52999997</v>
      </c>
      <c r="AT8" s="377">
        <v>0.15237800432682799</v>
      </c>
      <c r="AU8" s="374">
        <v>120491790.27</v>
      </c>
      <c r="AV8" s="378">
        <v>0.134846453879197</v>
      </c>
      <c r="AW8" s="376">
        <v>470517669.80000001</v>
      </c>
      <c r="AX8" s="379">
        <v>0.147837072438217</v>
      </c>
      <c r="AY8" s="373">
        <v>133573810.14</v>
      </c>
      <c r="AZ8" s="377">
        <v>0.15805894690890299</v>
      </c>
      <c r="BA8" s="374">
        <v>144022838.31</v>
      </c>
      <c r="BB8" s="377">
        <v>0.24488489623433499</v>
      </c>
      <c r="BC8" s="374">
        <v>277596648.44999999</v>
      </c>
      <c r="BD8" s="377">
        <v>0.20153747262768801</v>
      </c>
      <c r="BE8" s="457"/>
    </row>
    <row r="9" spans="1:57" ht="17.399999999999999" customHeight="1" x14ac:dyDescent="0.25">
      <c r="A9" s="380" t="s">
        <v>127</v>
      </c>
      <c r="B9" s="381">
        <v>55265882.869999997</v>
      </c>
      <c r="C9" s="382">
        <v>57095470.780000001</v>
      </c>
      <c r="D9" s="382">
        <v>112361353.65000001</v>
      </c>
      <c r="E9" s="382">
        <v>59774874.850000001</v>
      </c>
      <c r="F9" s="382">
        <v>172136228.5</v>
      </c>
      <c r="G9" s="383">
        <v>61409017.049999997</v>
      </c>
      <c r="H9" s="384">
        <v>233545245.55000001</v>
      </c>
      <c r="I9" s="381">
        <v>64942884.049999997</v>
      </c>
      <c r="J9" s="385">
        <f>I9/B9-1</f>
        <v>0.17509900642975107</v>
      </c>
      <c r="K9" s="382">
        <v>66539347.479999997</v>
      </c>
      <c r="L9" s="385">
        <f>K9/C9-1</f>
        <v>0.16540500622876197</v>
      </c>
      <c r="M9" s="382">
        <v>131482231.53</v>
      </c>
      <c r="N9" s="385">
        <f>M9/D9-1</f>
        <v>0.17017308228201466</v>
      </c>
      <c r="O9" s="382">
        <v>67815288.439999998</v>
      </c>
      <c r="P9" s="385">
        <f>O9/E9-1</f>
        <v>0.13451159220620257</v>
      </c>
      <c r="Q9" s="382">
        <v>199297519.97</v>
      </c>
      <c r="R9" s="385">
        <f>Q9/F9-1</f>
        <v>0.1577895118690833</v>
      </c>
      <c r="S9" s="382">
        <v>68696217.439999998</v>
      </c>
      <c r="T9" s="386">
        <f>S9/G9-1</f>
        <v>0.11866661835780024</v>
      </c>
      <c r="U9" s="384">
        <v>267993737.41</v>
      </c>
      <c r="V9" s="387">
        <f>U9/H9-1</f>
        <v>0.14750243268225671</v>
      </c>
      <c r="W9" s="381">
        <v>71507819.280000001</v>
      </c>
      <c r="X9" s="385">
        <f>W9/I9-1</f>
        <v>0.10108783011462208</v>
      </c>
      <c r="Y9" s="382">
        <v>72643330.599999994</v>
      </c>
      <c r="Z9" s="388">
        <f>Y9/K9-1</f>
        <v>9.1734941071291543E-2</v>
      </c>
      <c r="AA9" s="382">
        <v>144151149.88</v>
      </c>
      <c r="AB9" s="385">
        <f>AA9/M9-1</f>
        <v>9.6354603983956233E-2</v>
      </c>
      <c r="AC9" s="382">
        <v>73879024.700000003</v>
      </c>
      <c r="AD9" s="385">
        <f>AC9/O9-1</f>
        <v>8.9415475470032701E-2</v>
      </c>
      <c r="AE9" s="382">
        <v>218030174.58000001</v>
      </c>
      <c r="AF9" s="385">
        <f>AE9/Q9-1</f>
        <v>9.3993415536830716E-2</v>
      </c>
      <c r="AG9" s="382">
        <v>76145564.170000002</v>
      </c>
      <c r="AH9" s="386">
        <f>AG9/S9-1</f>
        <v>0.10843896516582352</v>
      </c>
      <c r="AI9" s="384">
        <v>294175738.75</v>
      </c>
      <c r="AJ9" s="387">
        <f>AI9/U9-1</f>
        <v>9.7696317805906485E-2</v>
      </c>
      <c r="AK9" s="381">
        <v>82305027.599999994</v>
      </c>
      <c r="AL9" s="385">
        <v>0.15099339385140301</v>
      </c>
      <c r="AM9" s="382">
        <v>83637891.959999993</v>
      </c>
      <c r="AN9" s="385">
        <v>0.151349907406366</v>
      </c>
      <c r="AO9" s="382">
        <v>165942919.56</v>
      </c>
      <c r="AP9" s="385">
        <v>0.15117305479797299</v>
      </c>
      <c r="AQ9" s="382">
        <v>86281019.939999998</v>
      </c>
      <c r="AR9" s="385">
        <v>0.167868962677305</v>
      </c>
      <c r="AS9" s="382">
        <v>252223939.5</v>
      </c>
      <c r="AT9" s="385">
        <v>0.15683042489815299</v>
      </c>
      <c r="AU9" s="382">
        <v>87603263.819999993</v>
      </c>
      <c r="AV9" s="386">
        <v>0.15047100609064901</v>
      </c>
      <c r="AW9" s="384">
        <v>339827203.31999999</v>
      </c>
      <c r="AX9" s="387">
        <v>0.155184328809644</v>
      </c>
      <c r="AY9" s="381">
        <v>99119533.189999998</v>
      </c>
      <c r="AZ9" s="385">
        <v>0.204294999713967</v>
      </c>
      <c r="BA9" s="382">
        <v>110559061.87</v>
      </c>
      <c r="BB9" s="385">
        <v>0.32187767146110202</v>
      </c>
      <c r="BC9" s="382">
        <v>209678595.06</v>
      </c>
      <c r="BD9" s="385">
        <v>0.26355855143422702</v>
      </c>
      <c r="BE9" s="457"/>
    </row>
    <row r="10" spans="1:57" ht="17.399999999999999" customHeight="1" x14ac:dyDescent="0.25">
      <c r="A10" s="389" t="s">
        <v>128</v>
      </c>
      <c r="B10" s="390">
        <v>52709060.090000004</v>
      </c>
      <c r="C10" s="391">
        <v>54269539.600000001</v>
      </c>
      <c r="D10" s="391">
        <v>106978599.69</v>
      </c>
      <c r="E10" s="391">
        <v>56695271.729999997</v>
      </c>
      <c r="F10" s="391">
        <v>163673871.41999999</v>
      </c>
      <c r="G10" s="392">
        <v>58189778.039999999</v>
      </c>
      <c r="H10" s="393">
        <v>221863649.46000001</v>
      </c>
      <c r="I10" s="390">
        <v>61567207.530000001</v>
      </c>
      <c r="J10" s="394">
        <f>I10/B10-1</f>
        <v>0.16805739705611966</v>
      </c>
      <c r="K10" s="391">
        <v>62989963.25</v>
      </c>
      <c r="L10" s="394">
        <f>K10/C10-1</f>
        <v>0.16068726055674887</v>
      </c>
      <c r="M10" s="391">
        <v>124557170.78</v>
      </c>
      <c r="N10" s="394">
        <f>M10/D10-1</f>
        <v>0.16431857531262106</v>
      </c>
      <c r="O10" s="391">
        <v>64184567.950000003</v>
      </c>
      <c r="P10" s="394">
        <f>O10/E10-1</f>
        <v>0.13209736881880207</v>
      </c>
      <c r="Q10" s="391">
        <v>188741738.72999999</v>
      </c>
      <c r="R10" s="394">
        <f>Q10/F10-1</f>
        <v>0.15315741659017701</v>
      </c>
      <c r="S10" s="391">
        <v>64946738.289999999</v>
      </c>
      <c r="T10" s="395">
        <f>S10/G10-1</f>
        <v>0.11611936799888167</v>
      </c>
      <c r="U10" s="396">
        <v>253688477.02000001</v>
      </c>
      <c r="V10" s="397">
        <f>U10/H10-1</f>
        <v>0.14344318069886319</v>
      </c>
      <c r="W10" s="398">
        <v>67722980.269999996</v>
      </c>
      <c r="X10" s="394">
        <f>W10/I10-1</f>
        <v>9.9984601981508714E-2</v>
      </c>
      <c r="Y10" s="399">
        <v>68777619.709999993</v>
      </c>
      <c r="Z10" s="400">
        <f>Y10/K10-1</f>
        <v>9.1882200931431512E-2</v>
      </c>
      <c r="AA10" s="399">
        <v>136500599.97999999</v>
      </c>
      <c r="AB10" s="394">
        <f>AA10/M10-1</f>
        <v>9.5887126571742254E-2</v>
      </c>
      <c r="AC10" s="399">
        <v>69896931.5</v>
      </c>
      <c r="AD10" s="394">
        <f>AC10/O10-1</f>
        <v>8.8999018493821636E-2</v>
      </c>
      <c r="AE10" s="399">
        <v>206397531.47999999</v>
      </c>
      <c r="AF10" s="394">
        <f>AE10/Q10-1</f>
        <v>9.3544718136018945E-2</v>
      </c>
      <c r="AG10" s="399">
        <v>72121122.280000001</v>
      </c>
      <c r="AH10" s="395">
        <f>AG10/S10-1</f>
        <v>0.11046565507208328</v>
      </c>
      <c r="AI10" s="396">
        <v>278518653.75999999</v>
      </c>
      <c r="AJ10" s="397">
        <f>AI10/U10-1</f>
        <v>9.7876643951953834E-2</v>
      </c>
      <c r="AK10" s="398">
        <v>78147988.25</v>
      </c>
      <c r="AL10" s="401">
        <v>0.15393604856781701</v>
      </c>
      <c r="AM10" s="399">
        <v>79308322.950000003</v>
      </c>
      <c r="AN10" s="401">
        <v>0.15311235376278801</v>
      </c>
      <c r="AO10" s="399">
        <v>157456311.19999999</v>
      </c>
      <c r="AP10" s="401">
        <v>0.15352101912424099</v>
      </c>
      <c r="AQ10" s="399">
        <v>81870407.579999998</v>
      </c>
      <c r="AR10" s="401">
        <v>0.17130188440389499</v>
      </c>
      <c r="AS10" s="399">
        <v>239326718.78</v>
      </c>
      <c r="AT10" s="401">
        <v>0.15954254425368899</v>
      </c>
      <c r="AU10" s="399">
        <v>83270006.140000001</v>
      </c>
      <c r="AV10" s="402">
        <v>0.15458555701221699</v>
      </c>
      <c r="AW10" s="396">
        <v>322596724.92000002</v>
      </c>
      <c r="AX10" s="403">
        <v>0.158258955243918</v>
      </c>
      <c r="AY10" s="398">
        <v>89516644.769999996</v>
      </c>
      <c r="AZ10" s="401">
        <v>0.14547599720201401</v>
      </c>
      <c r="BA10" s="399">
        <v>90670761.469999999</v>
      </c>
      <c r="BB10" s="401">
        <v>0.14326918156072299</v>
      </c>
      <c r="BC10" s="399">
        <v>180187406.24000001</v>
      </c>
      <c r="BD10" s="401">
        <v>0.144364458094837</v>
      </c>
      <c r="BE10" s="457"/>
    </row>
    <row r="11" spans="1:57" ht="15.75" customHeight="1" x14ac:dyDescent="0.25">
      <c r="A11" s="404" t="s">
        <v>129</v>
      </c>
      <c r="B11" s="405">
        <v>20795</v>
      </c>
      <c r="C11" s="406">
        <v>20882</v>
      </c>
      <c r="D11" s="406">
        <v>20838.5</v>
      </c>
      <c r="E11" s="406">
        <v>21181</v>
      </c>
      <c r="F11" s="406">
        <v>20952.666666666701</v>
      </c>
      <c r="G11" s="407">
        <v>21540.666666666701</v>
      </c>
      <c r="H11" s="408">
        <v>21099.666666666701</v>
      </c>
      <c r="I11" s="405">
        <v>21664.666666666701</v>
      </c>
      <c r="J11" s="394">
        <f>I11/B11-1</f>
        <v>4.1820950549011915E-2</v>
      </c>
      <c r="K11" s="406">
        <v>21796.333333333299</v>
      </c>
      <c r="L11" s="394">
        <f>K11/C11-1</f>
        <v>4.3785716566099975E-2</v>
      </c>
      <c r="M11" s="406">
        <v>21730.5</v>
      </c>
      <c r="N11" s="394">
        <f>M11/D11-1</f>
        <v>4.2805384264702262E-2</v>
      </c>
      <c r="O11" s="406">
        <v>21872.333333333299</v>
      </c>
      <c r="P11" s="394">
        <f>O11/E11-1</f>
        <v>3.2639315109451728E-2</v>
      </c>
      <c r="Q11" s="406">
        <v>21777.777777777799</v>
      </c>
      <c r="R11" s="394">
        <f>Q11/F11-1</f>
        <v>3.9379766033492913E-2</v>
      </c>
      <c r="S11" s="406">
        <v>21938.333333333299</v>
      </c>
      <c r="T11" s="395">
        <f>S11/G11-1</f>
        <v>1.8461205162325411E-2</v>
      </c>
      <c r="U11" s="408">
        <v>21817.916666666701</v>
      </c>
      <c r="V11" s="397">
        <f>U11/H11-1</f>
        <v>3.4040822129891346E-2</v>
      </c>
      <c r="W11" s="405">
        <v>22025.333333333299</v>
      </c>
      <c r="X11" s="394">
        <f>W11/I11-1</f>
        <v>1.66476905560482E-2</v>
      </c>
      <c r="Y11" s="406">
        <v>22303</v>
      </c>
      <c r="Z11" s="400">
        <f>Y11/K11-1</f>
        <v>2.3245500007648134E-2</v>
      </c>
      <c r="AA11" s="406">
        <v>22164.166666666701</v>
      </c>
      <c r="AB11" s="394">
        <f>AA11/M11-1</f>
        <v>1.9956589432672978E-2</v>
      </c>
      <c r="AC11" s="406">
        <v>22620</v>
      </c>
      <c r="AD11" s="394">
        <f>AC11/O11-1</f>
        <v>3.4183214715700183E-2</v>
      </c>
      <c r="AE11" s="406">
        <v>22316.111111111099</v>
      </c>
      <c r="AF11" s="394">
        <f>AE11/Q11-1</f>
        <v>2.4719387755100408E-2</v>
      </c>
      <c r="AG11" s="406">
        <v>23023</v>
      </c>
      <c r="AH11" s="395">
        <f>AG11/S11-1</f>
        <v>4.9441616652740272E-2</v>
      </c>
      <c r="AI11" s="408">
        <v>22492.833333333299</v>
      </c>
      <c r="AJ11" s="397">
        <f>AI11/U11-1</f>
        <v>3.0934056490266704E-2</v>
      </c>
      <c r="AK11" s="405">
        <v>23513</v>
      </c>
      <c r="AL11" s="401">
        <v>6.7543434832618598E-2</v>
      </c>
      <c r="AM11" s="406">
        <v>23812.333333333299</v>
      </c>
      <c r="AN11" s="401">
        <v>6.7674004991853096E-2</v>
      </c>
      <c r="AO11" s="406">
        <v>23662.666666666701</v>
      </c>
      <c r="AP11" s="401">
        <v>6.7609128849118197E-2</v>
      </c>
      <c r="AQ11" s="406">
        <v>24016</v>
      </c>
      <c r="AR11" s="401">
        <v>6.1715296198054798E-2</v>
      </c>
      <c r="AS11" s="406">
        <v>23780.444444444402</v>
      </c>
      <c r="AT11" s="401">
        <v>6.5617764943113999E-2</v>
      </c>
      <c r="AU11" s="406">
        <v>24214</v>
      </c>
      <c r="AV11" s="402">
        <v>5.1730877817834302E-2</v>
      </c>
      <c r="AW11" s="408">
        <v>23888.833333333299</v>
      </c>
      <c r="AX11" s="403">
        <v>6.2064213045636897E-2</v>
      </c>
      <c r="AY11" s="405">
        <v>24382.666666666701</v>
      </c>
      <c r="AZ11" s="401">
        <v>3.69866315088122E-2</v>
      </c>
      <c r="BA11" s="406">
        <v>24668</v>
      </c>
      <c r="BB11" s="401">
        <v>3.59337598163431E-2</v>
      </c>
      <c r="BC11" s="406">
        <v>24525.333333333299</v>
      </c>
      <c r="BD11" s="401">
        <v>3.64568659491716E-2</v>
      </c>
      <c r="BE11" s="457"/>
    </row>
    <row r="12" spans="1:57" ht="15.75" customHeight="1" x14ac:dyDescent="0.25">
      <c r="A12" s="404" t="s">
        <v>130</v>
      </c>
      <c r="B12" s="405">
        <v>844.89957666105602</v>
      </c>
      <c r="C12" s="406">
        <v>866.28898253679404</v>
      </c>
      <c r="D12" s="406">
        <v>855.61660460205906</v>
      </c>
      <c r="E12" s="406">
        <v>892.23473443180205</v>
      </c>
      <c r="F12" s="406">
        <v>867.955664195488</v>
      </c>
      <c r="G12" s="407">
        <v>900.46389836278695</v>
      </c>
      <c r="H12" s="408">
        <v>876.252584795968</v>
      </c>
      <c r="I12" s="405">
        <v>947.27524894605597</v>
      </c>
      <c r="J12" s="394">
        <f>I12/B12-1</f>
        <v>0.12116904199381495</v>
      </c>
      <c r="K12" s="406">
        <v>963.31131000626999</v>
      </c>
      <c r="L12" s="394">
        <f>K12/C12-1</f>
        <v>0.1119976467729753</v>
      </c>
      <c r="M12" s="406">
        <v>955.31757038877799</v>
      </c>
      <c r="N12" s="394">
        <f>M12/D12-1</f>
        <v>0.11652528159278663</v>
      </c>
      <c r="O12" s="406">
        <v>978.16980279500694</v>
      </c>
      <c r="P12" s="394">
        <f>O12/E12-1</f>
        <v>9.631441710003652E-2</v>
      </c>
      <c r="Q12" s="406">
        <v>962.96805474489804</v>
      </c>
      <c r="R12" s="394">
        <f>Q12/F12-1</f>
        <v>0.10946687079630668</v>
      </c>
      <c r="S12" s="406">
        <v>986.80754068221495</v>
      </c>
      <c r="T12" s="395">
        <f>S12/G12-1</f>
        <v>9.5887955615341136E-2</v>
      </c>
      <c r="U12" s="408">
        <v>968.96081973912897</v>
      </c>
      <c r="V12" s="397">
        <f>U12/H12-1</f>
        <v>0.10580081194824409</v>
      </c>
      <c r="W12" s="405">
        <v>1024.9255443731499</v>
      </c>
      <c r="X12" s="394">
        <f>W12/I12-1</f>
        <v>8.1972262564115494E-2</v>
      </c>
      <c r="Y12" s="406">
        <v>1027.9277781763301</v>
      </c>
      <c r="Z12" s="400">
        <f>Y12/K12-1</f>
        <v>6.7077452012516581E-2</v>
      </c>
      <c r="AA12" s="406">
        <v>1026.4360640673799</v>
      </c>
      <c r="AB12" s="394">
        <f>AA12/M12-1</f>
        <v>7.4444871405075608E-2</v>
      </c>
      <c r="AC12" s="406">
        <v>1030.01667403478</v>
      </c>
      <c r="AD12" s="394">
        <f>AC12/O12-1</f>
        <v>5.3003958097690873E-2</v>
      </c>
      <c r="AE12" s="406">
        <v>1027.6458536682501</v>
      </c>
      <c r="AF12" s="394">
        <f>AE12/Q12-1</f>
        <v>6.7165051431000933E-2</v>
      </c>
      <c r="AG12" s="406">
        <v>1033.8342489394699</v>
      </c>
      <c r="AH12" s="395">
        <f>AG12/S12-1</f>
        <v>4.7655400185474539E-2</v>
      </c>
      <c r="AI12" s="408">
        <v>1029.2294183332499</v>
      </c>
      <c r="AJ12" s="397">
        <f>AI12/U12-1</f>
        <v>6.2199211120163689E-2</v>
      </c>
      <c r="AK12" s="405">
        <v>1107.8692390025401</v>
      </c>
      <c r="AL12" s="401">
        <v>8.0926556162788404E-2</v>
      </c>
      <c r="AM12" s="406">
        <v>1110.18551940871</v>
      </c>
      <c r="AN12" s="401">
        <v>8.0022879990961193E-2</v>
      </c>
      <c r="AO12" s="406">
        <v>1109.0347044570899</v>
      </c>
      <c r="AP12" s="401">
        <v>8.0471296051702099E-2</v>
      </c>
      <c r="AQ12" s="406">
        <v>1136.3314398734201</v>
      </c>
      <c r="AR12" s="401">
        <v>0.10321654835176999</v>
      </c>
      <c r="AS12" s="406">
        <v>1118.2237449071099</v>
      </c>
      <c r="AT12" s="401">
        <v>8.81411537987878E-2</v>
      </c>
      <c r="AU12" s="406">
        <v>1146.30662894744</v>
      </c>
      <c r="AV12" s="402">
        <v>0.108791501271453</v>
      </c>
      <c r="AW12" s="408">
        <v>1125.3400295814599</v>
      </c>
      <c r="AX12" s="403">
        <v>9.3381134989177703E-2</v>
      </c>
      <c r="AY12" s="405">
        <v>1223.77433108219</v>
      </c>
      <c r="AZ12" s="401">
        <v>0.104619830571344</v>
      </c>
      <c r="BA12" s="406">
        <v>1225.2143326036401</v>
      </c>
      <c r="BB12" s="401">
        <v>0.103612244245624</v>
      </c>
      <c r="BC12" s="406">
        <v>1224.49852016962</v>
      </c>
      <c r="BD12" s="401">
        <v>0.10411199509672101</v>
      </c>
      <c r="BE12" s="457"/>
    </row>
    <row r="13" spans="1:57" ht="15.75" customHeight="1" x14ac:dyDescent="0.25">
      <c r="A13" s="409" t="s">
        <v>131</v>
      </c>
      <c r="B13" s="390">
        <v>2556822.7799999998</v>
      </c>
      <c r="C13" s="410">
        <v>2825931.18</v>
      </c>
      <c r="D13" s="410">
        <v>5382753.96</v>
      </c>
      <c r="E13" s="410">
        <v>3079603.12</v>
      </c>
      <c r="F13" s="410">
        <v>8462357.0800000001</v>
      </c>
      <c r="G13" s="411">
        <v>3219239.01</v>
      </c>
      <c r="H13" s="393">
        <v>11681596.09</v>
      </c>
      <c r="I13" s="390">
        <v>3375676.52</v>
      </c>
      <c r="J13" s="394">
        <f>I13/B13-1</f>
        <v>0.32026222012931238</v>
      </c>
      <c r="K13" s="410">
        <v>3549384.23</v>
      </c>
      <c r="L13" s="394">
        <f>K13/C13-1</f>
        <v>0.2560051904731806</v>
      </c>
      <c r="M13" s="410">
        <v>6925060.75</v>
      </c>
      <c r="N13" s="394">
        <f>M13/D13-1</f>
        <v>0.2865274544333809</v>
      </c>
      <c r="O13" s="410">
        <v>3630720.49</v>
      </c>
      <c r="P13" s="394">
        <f>O13/E13-1</f>
        <v>0.17895727096159075</v>
      </c>
      <c r="Q13" s="410">
        <v>10555781.24</v>
      </c>
      <c r="R13" s="394">
        <f>Q13/F13-1</f>
        <v>0.24738074040241287</v>
      </c>
      <c r="S13" s="410">
        <v>3749479.15</v>
      </c>
      <c r="T13" s="395">
        <f>S13/G13-1</f>
        <v>0.16470977717184176</v>
      </c>
      <c r="U13" s="393">
        <v>14305260.390000001</v>
      </c>
      <c r="V13" s="397">
        <f>U13/H13-1</f>
        <v>0.2245981011315723</v>
      </c>
      <c r="W13" s="390">
        <v>3784839.01</v>
      </c>
      <c r="X13" s="394">
        <f>W13/I13-1</f>
        <v>0.12120903397461791</v>
      </c>
      <c r="Y13" s="410">
        <v>3865710.89</v>
      </c>
      <c r="Z13" s="400">
        <f>Y13/K13-1</f>
        <v>8.9121560107906506E-2</v>
      </c>
      <c r="AA13" s="410">
        <v>7650549.9000000004</v>
      </c>
      <c r="AB13" s="394">
        <f>AA13/M13-1</f>
        <v>0.10476285713450251</v>
      </c>
      <c r="AC13" s="410">
        <v>3982093.2</v>
      </c>
      <c r="AD13" s="394">
        <f>AC13/O13-1</f>
        <v>9.6777681170383989E-2</v>
      </c>
      <c r="AE13" s="410">
        <v>11632643.1</v>
      </c>
      <c r="AF13" s="394">
        <f>AE13/Q13-1</f>
        <v>0.10201631082684304</v>
      </c>
      <c r="AG13" s="410">
        <v>4024441.89</v>
      </c>
      <c r="AH13" s="395">
        <f>AG13/S13-1</f>
        <v>7.3333582879104853E-2</v>
      </c>
      <c r="AI13" s="393">
        <v>15657084.99</v>
      </c>
      <c r="AJ13" s="397">
        <f>AI13/U13-1</f>
        <v>9.4498426672819269E-2</v>
      </c>
      <c r="AK13" s="390">
        <v>4157039.35</v>
      </c>
      <c r="AL13" s="394">
        <v>9.8339807589332695E-2</v>
      </c>
      <c r="AM13" s="410">
        <v>4329569.01</v>
      </c>
      <c r="AN13" s="394">
        <v>0.11999296719263999</v>
      </c>
      <c r="AO13" s="410">
        <v>8486608.3599999994</v>
      </c>
      <c r="AP13" s="394">
        <v>0.109280832218348</v>
      </c>
      <c r="AQ13" s="410">
        <v>4410612.3600000003</v>
      </c>
      <c r="AR13" s="394">
        <v>0.10761153455675</v>
      </c>
      <c r="AS13" s="410">
        <v>12897220.720000001</v>
      </c>
      <c r="AT13" s="394">
        <v>0.108709397265012</v>
      </c>
      <c r="AU13" s="410">
        <v>4333257.68</v>
      </c>
      <c r="AV13" s="395">
        <v>7.6735060025925603E-2</v>
      </c>
      <c r="AW13" s="393">
        <v>17230478.399999999</v>
      </c>
      <c r="AX13" s="397">
        <v>0.10049082642170699</v>
      </c>
      <c r="AY13" s="390">
        <v>9602888.4199999999</v>
      </c>
      <c r="AZ13" s="412" t="s">
        <v>87</v>
      </c>
      <c r="BA13" s="410">
        <v>19888300.399999999</v>
      </c>
      <c r="BB13" s="412" t="s">
        <v>132</v>
      </c>
      <c r="BC13" s="410">
        <v>29491188.82</v>
      </c>
      <c r="BD13" s="412" t="s">
        <v>132</v>
      </c>
      <c r="BE13" s="457"/>
    </row>
    <row r="14" spans="1:57" ht="17.399999999999999" customHeight="1" x14ac:dyDescent="0.25">
      <c r="A14" s="413" t="s">
        <v>133</v>
      </c>
      <c r="B14" s="390">
        <v>20115000</v>
      </c>
      <c r="C14" s="410">
        <v>17658000</v>
      </c>
      <c r="D14" s="414">
        <v>37773176.5210573</v>
      </c>
      <c r="E14" s="410">
        <v>17550000</v>
      </c>
      <c r="F14" s="410">
        <v>55323000</v>
      </c>
      <c r="G14" s="411">
        <v>15412000</v>
      </c>
      <c r="H14" s="393">
        <v>70735000</v>
      </c>
      <c r="I14" s="390">
        <v>17304000</v>
      </c>
      <c r="J14" s="415">
        <v>-0.14000000000000001</v>
      </c>
      <c r="K14" s="410">
        <v>14812000</v>
      </c>
      <c r="L14" s="415">
        <v>-0.161</v>
      </c>
      <c r="M14" s="410">
        <v>32115000</v>
      </c>
      <c r="N14" s="415">
        <v>-0.15</v>
      </c>
      <c r="O14" s="410">
        <v>22673000</v>
      </c>
      <c r="P14" s="415">
        <v>0.29199999999999998</v>
      </c>
      <c r="Q14" s="410">
        <v>54788000</v>
      </c>
      <c r="R14" s="415">
        <v>-0.01</v>
      </c>
      <c r="S14" s="410">
        <v>21424000</v>
      </c>
      <c r="T14" s="416">
        <v>0.39</v>
      </c>
      <c r="U14" s="393">
        <v>76213000</v>
      </c>
      <c r="V14" s="397">
        <v>7.6999999999999999E-2</v>
      </c>
      <c r="W14" s="390">
        <v>21674000</v>
      </c>
      <c r="X14" s="415">
        <v>0.253</v>
      </c>
      <c r="Y14" s="410">
        <v>22282000</v>
      </c>
      <c r="Z14" s="415">
        <v>0.504</v>
      </c>
      <c r="AA14" s="410">
        <v>43956000</v>
      </c>
      <c r="AB14" s="394">
        <v>0.36899999999999999</v>
      </c>
      <c r="AC14" s="410">
        <v>23325094.16</v>
      </c>
      <c r="AD14" s="394">
        <v>2.8769467674484701E-2</v>
      </c>
      <c r="AE14" s="410">
        <v>67281567.019999996</v>
      </c>
      <c r="AF14" s="394">
        <v>0.228029790283584</v>
      </c>
      <c r="AG14" s="410">
        <v>23515091.539999999</v>
      </c>
      <c r="AH14" s="395">
        <v>9.7588558733979897E-2</v>
      </c>
      <c r="AI14" s="393">
        <v>90796658.560000002</v>
      </c>
      <c r="AJ14" s="397">
        <v>0.19136108820749601</v>
      </c>
      <c r="AK14" s="390">
        <v>27188167.25</v>
      </c>
      <c r="AL14" s="394">
        <v>0.25440264915586502</v>
      </c>
      <c r="AM14" s="410">
        <v>26389102.890000001</v>
      </c>
      <c r="AN14" s="394">
        <v>0.18430901456801499</v>
      </c>
      <c r="AO14" s="410">
        <v>53577270.140000001</v>
      </c>
      <c r="AP14" s="394">
        <v>0.218871002471967</v>
      </c>
      <c r="AQ14" s="410">
        <v>26709912.170000002</v>
      </c>
      <c r="AR14" s="394">
        <v>0.14511487013864199</v>
      </c>
      <c r="AS14" s="410">
        <v>80287182.310000002</v>
      </c>
      <c r="AT14" s="394">
        <v>0.19330131365896999</v>
      </c>
      <c r="AU14" s="410">
        <v>26357401.48</v>
      </c>
      <c r="AV14" s="395">
        <v>0.120871736142942</v>
      </c>
      <c r="AW14" s="393">
        <v>106644583.79000001</v>
      </c>
      <c r="AX14" s="397">
        <v>0.17454304465981399</v>
      </c>
      <c r="AY14" s="390">
        <v>28584991.329999998</v>
      </c>
      <c r="AZ14" s="394">
        <v>5.1376176523998597E-2</v>
      </c>
      <c r="BA14" s="410">
        <v>27501978.809999999</v>
      </c>
      <c r="BB14" s="394">
        <v>4.2171798133452898E-2</v>
      </c>
      <c r="BC14" s="410">
        <v>56086970.140000001</v>
      </c>
      <c r="BD14" s="394">
        <v>4.6842625491034399E-2</v>
      </c>
      <c r="BE14" s="457"/>
    </row>
    <row r="15" spans="1:57" ht="17.399999999999999" customHeight="1" x14ac:dyDescent="0.25">
      <c r="A15" s="413" t="s">
        <v>134</v>
      </c>
      <c r="B15" s="390">
        <v>5779923.54</v>
      </c>
      <c r="C15" s="410">
        <v>6531855.71</v>
      </c>
      <c r="D15" s="414">
        <v>12311779.25</v>
      </c>
      <c r="E15" s="410">
        <v>7003385.25</v>
      </c>
      <c r="F15" s="410">
        <v>19315164.5</v>
      </c>
      <c r="G15" s="411">
        <v>7313885.6299999999</v>
      </c>
      <c r="H15" s="393">
        <v>26629050.129999999</v>
      </c>
      <c r="I15" s="390">
        <v>6312872.0199999996</v>
      </c>
      <c r="J15" s="394">
        <f>I15/B15-1</f>
        <v>9.2206839123688322E-2</v>
      </c>
      <c r="K15" s="410">
        <v>6526600.6299999999</v>
      </c>
      <c r="L15" s="417">
        <f>K15/C15-1</f>
        <v>-8.0453093780907814E-4</v>
      </c>
      <c r="M15" s="410">
        <v>12839472.65</v>
      </c>
      <c r="N15" s="417">
        <f>M15/D15-1</f>
        <v>4.2860856199967934E-2</v>
      </c>
      <c r="O15" s="410">
        <v>6549356.4000000004</v>
      </c>
      <c r="P15" s="417">
        <f>O15/E15-1</f>
        <v>-6.4829912077162932E-2</v>
      </c>
      <c r="Q15" s="410">
        <v>19388829.050000001</v>
      </c>
      <c r="R15" s="417">
        <f>Q15/F15-1</f>
        <v>3.8138194474088838E-3</v>
      </c>
      <c r="S15" s="410">
        <v>6759832.2199999997</v>
      </c>
      <c r="T15" s="418">
        <f>S15/G15-1</f>
        <v>-7.5753633298200729E-2</v>
      </c>
      <c r="U15" s="393">
        <v>26148661.27</v>
      </c>
      <c r="V15" s="419">
        <f>U15/H15-1</f>
        <v>-1.8040029879203168E-2</v>
      </c>
      <c r="W15" s="390">
        <v>6122021.4100000001</v>
      </c>
      <c r="X15" s="417">
        <f>W15/I15-1</f>
        <v>-3.0231978312780572E-2</v>
      </c>
      <c r="Y15" s="410">
        <v>6147068.96</v>
      </c>
      <c r="Z15" s="417">
        <f>Y15/K15-1</f>
        <v>-5.8151508191792045E-2</v>
      </c>
      <c r="AA15" s="410">
        <v>12269090.369999999</v>
      </c>
      <c r="AB15" s="415">
        <f>AA15/M15-1</f>
        <v>-4.4424120487534302E-2</v>
      </c>
      <c r="AC15" s="410">
        <v>5587897.7000000002</v>
      </c>
      <c r="AD15" s="415">
        <f>AC15/O15-1</f>
        <v>-0.14680201248476876</v>
      </c>
      <c r="AE15" s="410">
        <v>18430501.149999999</v>
      </c>
      <c r="AF15" s="415">
        <f>AE15/Q15-1</f>
        <v>-4.9426806411499213E-2</v>
      </c>
      <c r="AG15" s="410">
        <v>6513875.5300000003</v>
      </c>
      <c r="AH15" s="416">
        <f>AG15/S15-1</f>
        <v>-3.6385028798835983E-2</v>
      </c>
      <c r="AI15" s="393">
        <v>24944376.68</v>
      </c>
      <c r="AJ15" s="419">
        <f>AI15/U15-1</f>
        <v>-4.6055305759827192E-2</v>
      </c>
      <c r="AK15" s="390">
        <v>5849647.1500000004</v>
      </c>
      <c r="AL15" s="415">
        <v>-4.4490902883007E-2</v>
      </c>
      <c r="AM15" s="410">
        <v>5664695.7999999998</v>
      </c>
      <c r="AN15" s="415">
        <v>-7.8472059308083694E-2</v>
      </c>
      <c r="AO15" s="410">
        <v>11514342.949999999</v>
      </c>
      <c r="AP15" s="415">
        <v>-6.1516167640714797E-2</v>
      </c>
      <c r="AQ15" s="410">
        <v>6000414.7699999996</v>
      </c>
      <c r="AR15" s="415">
        <v>-2.61297316066956E-2</v>
      </c>
      <c r="AS15" s="410">
        <v>17514757.719999999</v>
      </c>
      <c r="AT15" s="415">
        <v>-4.9686301123721702E-2</v>
      </c>
      <c r="AU15" s="410">
        <v>6531124.9699999997</v>
      </c>
      <c r="AV15" s="416">
        <v>2.6481070939345201E-3</v>
      </c>
      <c r="AW15" s="393">
        <v>24045882.690000001</v>
      </c>
      <c r="AX15" s="419">
        <v>-3.6019901460211501E-2</v>
      </c>
      <c r="AY15" s="390">
        <v>5869285.6200000001</v>
      </c>
      <c r="AZ15" s="415">
        <v>3.35720591283865E-3</v>
      </c>
      <c r="BA15" s="410">
        <v>5961797.6299999999</v>
      </c>
      <c r="BB15" s="415">
        <v>5.2447976111974097E-2</v>
      </c>
      <c r="BC15" s="410">
        <v>11831083.25</v>
      </c>
      <c r="BD15" s="415">
        <v>2.7508326039568001E-2</v>
      </c>
      <c r="BE15" s="457"/>
    </row>
    <row r="16" spans="1:57" ht="17.399999999999999" customHeight="1" x14ac:dyDescent="0.25">
      <c r="A16" s="420" t="s">
        <v>135</v>
      </c>
      <c r="B16" s="359">
        <v>46632000</v>
      </c>
      <c r="C16" s="356">
        <v>47653000</v>
      </c>
      <c r="D16" s="356">
        <v>94285000</v>
      </c>
      <c r="E16" s="356">
        <v>48865000</v>
      </c>
      <c r="F16" s="356">
        <v>143151000</v>
      </c>
      <c r="G16" s="350">
        <v>49878000</v>
      </c>
      <c r="H16" s="26">
        <v>193029000</v>
      </c>
      <c r="I16" s="348">
        <v>52304000</v>
      </c>
      <c r="J16" s="360">
        <v>0.122</v>
      </c>
      <c r="K16" s="356">
        <v>59678000</v>
      </c>
      <c r="L16" s="360">
        <v>0.252</v>
      </c>
      <c r="M16" s="356">
        <v>111982000</v>
      </c>
      <c r="N16" s="360">
        <v>0.188</v>
      </c>
      <c r="O16" s="356">
        <v>59045000</v>
      </c>
      <c r="P16" s="360">
        <v>0.20799999999999999</v>
      </c>
      <c r="Q16" s="349">
        <v>171027000</v>
      </c>
      <c r="R16" s="360">
        <v>0.19500000000000001</v>
      </c>
      <c r="S16" s="356">
        <v>59802000</v>
      </c>
      <c r="T16" s="361">
        <v>0.19900000000000001</v>
      </c>
      <c r="U16" s="26">
        <v>230829000</v>
      </c>
      <c r="V16" s="362">
        <v>0.19600000000000001</v>
      </c>
      <c r="W16" s="348">
        <v>60146000</v>
      </c>
      <c r="X16" s="360">
        <v>0.15</v>
      </c>
      <c r="Y16" s="356">
        <v>63914000</v>
      </c>
      <c r="Z16" s="360">
        <v>7.0999999999999994E-2</v>
      </c>
      <c r="AA16" s="356">
        <v>124061000</v>
      </c>
      <c r="AB16" s="360">
        <v>0.108</v>
      </c>
      <c r="AC16" s="356">
        <v>65725160.503883503</v>
      </c>
      <c r="AD16" s="360">
        <v>0.11313250617249899</v>
      </c>
      <c r="AE16" s="349">
        <v>189786108.11658001</v>
      </c>
      <c r="AF16" s="360">
        <v>0.109683500926147</v>
      </c>
      <c r="AG16" s="356">
        <v>66057760.780000001</v>
      </c>
      <c r="AH16" s="361">
        <v>0.104604581792117</v>
      </c>
      <c r="AI16" s="26">
        <v>255843868.89658099</v>
      </c>
      <c r="AJ16" s="362">
        <v>0.10836767892212799</v>
      </c>
      <c r="AK16" s="348">
        <v>68831877.959999993</v>
      </c>
      <c r="AL16" s="360">
        <v>0.14440469717658599</v>
      </c>
      <c r="AM16" s="356">
        <v>73053755.609999999</v>
      </c>
      <c r="AN16" s="360">
        <v>0.142991909544224</v>
      </c>
      <c r="AO16" s="356">
        <v>141885633.56999999</v>
      </c>
      <c r="AP16" s="360">
        <v>0.14367684835802999</v>
      </c>
      <c r="AQ16" s="356">
        <v>74604473.989999995</v>
      </c>
      <c r="AR16" s="360">
        <v>0.13509763107526901</v>
      </c>
      <c r="AS16" s="356">
        <v>216490107.56</v>
      </c>
      <c r="AT16" s="360">
        <v>0.140705764549513</v>
      </c>
      <c r="AU16" s="356">
        <v>76410412.079999998</v>
      </c>
      <c r="AV16" s="361">
        <v>0.15672119638567</v>
      </c>
      <c r="AW16" s="26">
        <v>292900519.63999999</v>
      </c>
      <c r="AX16" s="362">
        <v>0.144840878553155</v>
      </c>
      <c r="AY16" s="348">
        <v>80809041.989999995</v>
      </c>
      <c r="AZ16" s="360">
        <v>0.174006062088851</v>
      </c>
      <c r="BA16" s="356">
        <v>86234804.099999994</v>
      </c>
      <c r="BB16" s="360">
        <v>0.18042944376969999</v>
      </c>
      <c r="BC16" s="356">
        <v>167043846.09</v>
      </c>
      <c r="BD16" s="360">
        <v>0.17731331838884201</v>
      </c>
      <c r="BE16" s="457"/>
    </row>
    <row r="17" spans="1:57" ht="17.399999999999999" customHeight="1" x14ac:dyDescent="0.25">
      <c r="A17" s="372" t="s">
        <v>136</v>
      </c>
      <c r="B17" s="421">
        <v>0.57499999999999996</v>
      </c>
      <c r="C17" s="422">
        <v>0.58599999999999997</v>
      </c>
      <c r="D17" s="422">
        <v>0.57999999999999996</v>
      </c>
      <c r="E17" s="422">
        <v>0.57899999999999996</v>
      </c>
      <c r="F17" s="422">
        <v>0.57999999999999996</v>
      </c>
      <c r="G17" s="423">
        <v>0.59299999999999997</v>
      </c>
      <c r="H17" s="424">
        <v>0.58299999999999996</v>
      </c>
      <c r="I17" s="421">
        <v>0.59099999999999997</v>
      </c>
      <c r="J17" s="425">
        <v>1.6</v>
      </c>
      <c r="K17" s="422">
        <v>0.67900000000000005</v>
      </c>
      <c r="L17" s="425">
        <v>9.3000000000000007</v>
      </c>
      <c r="M17" s="422">
        <v>0.63500000000000001</v>
      </c>
      <c r="N17" s="426">
        <v>5.4</v>
      </c>
      <c r="O17" s="422">
        <v>0.60799999999999998</v>
      </c>
      <c r="P17" s="425">
        <v>2.9</v>
      </c>
      <c r="Q17" s="422">
        <v>0.625</v>
      </c>
      <c r="R17" s="425">
        <v>4.5</v>
      </c>
      <c r="S17" s="422">
        <v>0.61699999999999999</v>
      </c>
      <c r="T17" s="427">
        <v>2.4</v>
      </c>
      <c r="U17" s="424">
        <v>0.623</v>
      </c>
      <c r="V17" s="428">
        <v>4</v>
      </c>
      <c r="W17" s="421">
        <v>0.60599999999999998</v>
      </c>
      <c r="X17" s="426">
        <v>1.5</v>
      </c>
      <c r="Y17" s="422">
        <v>0.63200000000000001</v>
      </c>
      <c r="Z17" s="425">
        <v>-4.7</v>
      </c>
      <c r="AA17" s="422">
        <v>0.61899999999999999</v>
      </c>
      <c r="AB17" s="425">
        <v>-1.6</v>
      </c>
      <c r="AC17" s="422">
        <v>0.63585182345401003</v>
      </c>
      <c r="AD17" s="425">
        <v>2.7373102536384999</v>
      </c>
      <c r="AE17" s="422">
        <v>0.62482618946350199</v>
      </c>
      <c r="AF17" s="425">
        <v>-5.60082350711033E-2</v>
      </c>
      <c r="AG17" s="422">
        <v>0.62216201954008299</v>
      </c>
      <c r="AH17" s="427">
        <v>0.488343797270896</v>
      </c>
      <c r="AI17" s="424">
        <v>0.62413612989358203</v>
      </c>
      <c r="AJ17" s="428">
        <v>8.7073176424801196E-2</v>
      </c>
      <c r="AK17" s="421">
        <v>0.59675899055790604</v>
      </c>
      <c r="AL17" s="426">
        <v>-0.89208095619379701</v>
      </c>
      <c r="AM17" s="422">
        <v>0.63145205329402798</v>
      </c>
      <c r="AN17" s="425">
        <v>-9.0973575097297296E-2</v>
      </c>
      <c r="AO17" s="422">
        <v>0.614131714175154</v>
      </c>
      <c r="AP17" s="425">
        <v>-0.50068358448369699</v>
      </c>
      <c r="AQ17" s="422">
        <v>0.62697394345184498</v>
      </c>
      <c r="AR17" s="425">
        <v>-0.88778800021650495</v>
      </c>
      <c r="AS17" s="422">
        <v>0.61849743182045203</v>
      </c>
      <c r="AT17" s="425">
        <v>-0.63287576430499604</v>
      </c>
      <c r="AU17" s="422">
        <v>0.63415450885722802</v>
      </c>
      <c r="AV17" s="427">
        <v>1.1992489317145001</v>
      </c>
      <c r="AW17" s="424">
        <v>0.622506950194881</v>
      </c>
      <c r="AX17" s="428">
        <v>-0.16291796987010199</v>
      </c>
      <c r="AY17" s="421">
        <v>0.60497669344988503</v>
      </c>
      <c r="AZ17" s="426">
        <v>0.82177028919789796</v>
      </c>
      <c r="BA17" s="422">
        <v>0.598757843630224</v>
      </c>
      <c r="BB17" s="425">
        <v>-3.2694209663803999</v>
      </c>
      <c r="BC17" s="422">
        <v>0.60175022653448096</v>
      </c>
      <c r="BD17" s="425">
        <v>-1.2381487640672999</v>
      </c>
      <c r="BE17" s="457"/>
    </row>
    <row r="18" spans="1:57" ht="17.399999999999999" customHeight="1" x14ac:dyDescent="0.25">
      <c r="A18" s="469"/>
      <c r="B18" s="470"/>
      <c r="C18" s="471"/>
      <c r="D18" s="471"/>
      <c r="E18" s="471"/>
      <c r="F18" s="471"/>
      <c r="G18" s="472"/>
      <c r="H18" s="473"/>
      <c r="I18" s="470"/>
      <c r="J18" s="474"/>
      <c r="K18" s="471"/>
      <c r="L18" s="474"/>
      <c r="M18" s="471"/>
      <c r="N18" s="474"/>
      <c r="O18" s="471"/>
      <c r="P18" s="474"/>
      <c r="Q18" s="471"/>
      <c r="R18" s="474"/>
      <c r="S18" s="471"/>
      <c r="T18" s="475"/>
      <c r="U18" s="473"/>
      <c r="V18" s="476"/>
      <c r="W18" s="470"/>
      <c r="X18" s="474"/>
      <c r="Y18" s="471"/>
      <c r="Z18" s="474"/>
      <c r="AA18" s="471"/>
      <c r="AB18" s="474"/>
      <c r="AC18" s="471"/>
      <c r="AD18" s="474"/>
      <c r="AE18" s="471"/>
      <c r="AF18" s="474"/>
      <c r="AG18" s="471"/>
      <c r="AH18" s="475"/>
      <c r="AI18" s="473"/>
      <c r="AJ18" s="476"/>
      <c r="AK18" s="470"/>
      <c r="AL18" s="474"/>
      <c r="AM18" s="471"/>
      <c r="AN18" s="474"/>
      <c r="AO18" s="471"/>
      <c r="AP18" s="474"/>
      <c r="AQ18" s="471"/>
      <c r="AR18" s="474"/>
      <c r="AS18" s="471"/>
      <c r="AT18" s="474"/>
      <c r="AU18" s="471"/>
      <c r="AV18" s="475"/>
      <c r="AW18" s="473"/>
      <c r="AX18" s="476"/>
      <c r="AY18" s="470"/>
      <c r="AZ18" s="474"/>
      <c r="BA18" s="471"/>
      <c r="BB18" s="474"/>
      <c r="BC18" s="471"/>
      <c r="BD18" s="474"/>
      <c r="BE18" s="457"/>
    </row>
    <row r="19" spans="1:57" ht="17.399999999999999" customHeight="1" x14ac:dyDescent="0.25">
      <c r="A19" s="429" t="s">
        <v>137</v>
      </c>
      <c r="B19" s="477"/>
      <c r="C19" s="478"/>
      <c r="D19" s="478"/>
      <c r="E19" s="478"/>
      <c r="F19" s="478"/>
      <c r="G19" s="479"/>
      <c r="H19" s="480"/>
      <c r="I19" s="477"/>
      <c r="J19" s="478"/>
      <c r="K19" s="478"/>
      <c r="L19" s="478"/>
      <c r="M19" s="478"/>
      <c r="N19" s="478"/>
      <c r="O19" s="478"/>
      <c r="P19" s="478"/>
      <c r="Q19" s="478"/>
      <c r="R19" s="478"/>
      <c r="S19" s="478"/>
      <c r="T19" s="479"/>
      <c r="U19" s="480"/>
      <c r="V19" s="480"/>
      <c r="W19" s="477"/>
      <c r="X19" s="478"/>
      <c r="Y19" s="478"/>
      <c r="Z19" s="478"/>
      <c r="AA19" s="478"/>
      <c r="AB19" s="478"/>
      <c r="AC19" s="478"/>
      <c r="AD19" s="478"/>
      <c r="AE19" s="478"/>
      <c r="AF19" s="478"/>
      <c r="AG19" s="478"/>
      <c r="AH19" s="479"/>
      <c r="AI19" s="480"/>
      <c r="AJ19" s="480"/>
      <c r="AK19" s="477"/>
      <c r="AL19" s="478"/>
      <c r="AM19" s="478"/>
      <c r="AN19" s="478"/>
      <c r="AO19" s="478"/>
      <c r="AP19" s="478"/>
      <c r="AQ19" s="478"/>
      <c r="AR19" s="478"/>
      <c r="AS19" s="478"/>
      <c r="AT19" s="478"/>
      <c r="AU19" s="478"/>
      <c r="AV19" s="479"/>
      <c r="AW19" s="480"/>
      <c r="AX19" s="480"/>
      <c r="AY19" s="477"/>
      <c r="AZ19" s="478"/>
      <c r="BA19" s="478"/>
      <c r="BB19" s="478"/>
      <c r="BC19" s="478"/>
      <c r="BD19" s="478"/>
      <c r="BE19" s="457"/>
    </row>
    <row r="20" spans="1:57" ht="17.399999999999999" customHeight="1" x14ac:dyDescent="0.25">
      <c r="A20" s="372" t="s">
        <v>138</v>
      </c>
      <c r="B20" s="373">
        <v>26731000</v>
      </c>
      <c r="C20" s="374">
        <v>28402000</v>
      </c>
      <c r="D20" s="374">
        <v>55132000</v>
      </c>
      <c r="E20" s="374">
        <v>30409000</v>
      </c>
      <c r="F20" s="374">
        <v>85541000</v>
      </c>
      <c r="G20" s="375">
        <v>31087000</v>
      </c>
      <c r="H20" s="376">
        <v>116628000</v>
      </c>
      <c r="I20" s="373">
        <v>33305000</v>
      </c>
      <c r="J20" s="377">
        <v>0.246</v>
      </c>
      <c r="K20" s="374">
        <v>34087000</v>
      </c>
      <c r="L20" s="377">
        <v>0.2</v>
      </c>
      <c r="M20" s="374">
        <v>67391000</v>
      </c>
      <c r="N20" s="377">
        <v>0.222</v>
      </c>
      <c r="O20" s="374">
        <v>35740000</v>
      </c>
      <c r="P20" s="377">
        <v>0.17499999999999999</v>
      </c>
      <c r="Q20" s="374">
        <v>103131000</v>
      </c>
      <c r="R20" s="377">
        <v>0.20599999999999999</v>
      </c>
      <c r="S20" s="374">
        <v>35628000</v>
      </c>
      <c r="T20" s="378">
        <v>0.14599999999999999</v>
      </c>
      <c r="U20" s="376">
        <v>138759000</v>
      </c>
      <c r="V20" s="379">
        <v>0.19</v>
      </c>
      <c r="W20" s="373">
        <v>36773000</v>
      </c>
      <c r="X20" s="377">
        <v>0.104</v>
      </c>
      <c r="Y20" s="374">
        <v>38447000</v>
      </c>
      <c r="Z20" s="430">
        <v>0.128</v>
      </c>
      <c r="AA20" s="374">
        <v>75220000</v>
      </c>
      <c r="AB20" s="431">
        <v>0.11600000000000001</v>
      </c>
      <c r="AC20" s="374">
        <v>40681501.270000003</v>
      </c>
      <c r="AD20" s="431">
        <v>0.138263092963886</v>
      </c>
      <c r="AE20" s="374">
        <v>115901048.01000001</v>
      </c>
      <c r="AF20" s="377">
        <v>0.123820574595293</v>
      </c>
      <c r="AG20" s="374">
        <v>40521711</v>
      </c>
      <c r="AH20" s="378">
        <v>0.13735357055309499</v>
      </c>
      <c r="AI20" s="376">
        <v>156422759.00999999</v>
      </c>
      <c r="AJ20" s="379">
        <v>0.127295328062419</v>
      </c>
      <c r="AK20" s="373">
        <v>42258564.200000003</v>
      </c>
      <c r="AL20" s="377">
        <v>0.14918585546827701</v>
      </c>
      <c r="AM20" s="374">
        <v>44902524.649999999</v>
      </c>
      <c r="AN20" s="430">
        <v>0.16790905574567899</v>
      </c>
      <c r="AO20" s="374">
        <v>87161088.849999994</v>
      </c>
      <c r="AP20" s="431">
        <v>0.15875583711340999</v>
      </c>
      <c r="AQ20" s="374">
        <v>46650074</v>
      </c>
      <c r="AR20" s="430">
        <v>0.146714662528972</v>
      </c>
      <c r="AS20" s="374">
        <v>133811162.84999999</v>
      </c>
      <c r="AT20" s="431">
        <v>0.154529360583993</v>
      </c>
      <c r="AU20" s="374">
        <v>45231930.460000001</v>
      </c>
      <c r="AV20" s="378">
        <v>0.11623940213186</v>
      </c>
      <c r="AW20" s="376">
        <v>179043093.31</v>
      </c>
      <c r="AX20" s="379">
        <v>0.14461025008869699</v>
      </c>
      <c r="AY20" s="373">
        <v>45976572.189999998</v>
      </c>
      <c r="AZ20" s="377">
        <v>8.7982354828799306E-2</v>
      </c>
      <c r="BA20" s="374">
        <v>48664700.149999999</v>
      </c>
      <c r="BB20" s="430">
        <v>8.3785389113972694E-2</v>
      </c>
      <c r="BC20" s="374">
        <v>94641272.340000004</v>
      </c>
      <c r="BD20" s="431">
        <v>8.5820216207636399E-2</v>
      </c>
      <c r="BE20" s="457"/>
    </row>
    <row r="21" spans="1:57" ht="17.399999999999999" customHeight="1" x14ac:dyDescent="0.25">
      <c r="A21" s="432" t="s">
        <v>139</v>
      </c>
      <c r="B21" s="381">
        <v>13776000</v>
      </c>
      <c r="C21" s="382">
        <v>14761000</v>
      </c>
      <c r="D21" s="382">
        <v>28537000</v>
      </c>
      <c r="E21" s="382">
        <v>15425000</v>
      </c>
      <c r="F21" s="382">
        <v>43961000</v>
      </c>
      <c r="G21" s="383">
        <v>16110000</v>
      </c>
      <c r="H21" s="384">
        <v>60072000</v>
      </c>
      <c r="I21" s="381">
        <v>17030000</v>
      </c>
      <c r="J21" s="385">
        <v>0.23599999999999999</v>
      </c>
      <c r="K21" s="382">
        <v>17234000</v>
      </c>
      <c r="L21" s="385">
        <v>0.16800000000000001</v>
      </c>
      <c r="M21" s="382">
        <v>34264000</v>
      </c>
      <c r="N21" s="385">
        <v>0.20100000000000001</v>
      </c>
      <c r="O21" s="382">
        <v>18470000</v>
      </c>
      <c r="P21" s="385">
        <v>0.19700000000000001</v>
      </c>
      <c r="Q21" s="382">
        <v>52734000</v>
      </c>
      <c r="R21" s="385">
        <v>0.2</v>
      </c>
      <c r="S21" s="382">
        <v>19369000</v>
      </c>
      <c r="T21" s="386">
        <v>0.20200000000000001</v>
      </c>
      <c r="U21" s="384">
        <v>72102000</v>
      </c>
      <c r="V21" s="387">
        <v>0.2</v>
      </c>
      <c r="W21" s="381">
        <v>20395000</v>
      </c>
      <c r="X21" s="385">
        <v>0.19800000000000001</v>
      </c>
      <c r="Y21" s="382">
        <v>21841000</v>
      </c>
      <c r="Z21" s="433">
        <v>0.26700000000000002</v>
      </c>
      <c r="AA21" s="382">
        <v>42235000</v>
      </c>
      <c r="AB21" s="385">
        <v>0.23300000000000001</v>
      </c>
      <c r="AC21" s="382">
        <v>23562988.260000002</v>
      </c>
      <c r="AD21" s="385">
        <v>0.27577052865468099</v>
      </c>
      <c r="AE21" s="382">
        <v>65798464.149999999</v>
      </c>
      <c r="AF21" s="385">
        <v>0.247750686310375</v>
      </c>
      <c r="AG21" s="382">
        <v>24505679.719999999</v>
      </c>
      <c r="AH21" s="386">
        <v>0.26521529798966198</v>
      </c>
      <c r="AI21" s="384">
        <v>90304143.870000005</v>
      </c>
      <c r="AJ21" s="387">
        <v>0.25244218131947299</v>
      </c>
      <c r="AK21" s="381">
        <v>25755251.239999998</v>
      </c>
      <c r="AL21" s="385">
        <v>0.26282774591490898</v>
      </c>
      <c r="AM21" s="382">
        <v>26694915.239999998</v>
      </c>
      <c r="AN21" s="433">
        <v>0.22226267466403099</v>
      </c>
      <c r="AO21" s="382">
        <v>52450166.479999997</v>
      </c>
      <c r="AP21" s="385">
        <v>0.24185096473409201</v>
      </c>
      <c r="AQ21" s="382">
        <v>27766082.379999999</v>
      </c>
      <c r="AR21" s="433">
        <v>0.178376955996497</v>
      </c>
      <c r="AS21" s="382">
        <v>80216248.859999999</v>
      </c>
      <c r="AT21" s="385">
        <v>0.219120383678439</v>
      </c>
      <c r="AU21" s="382">
        <v>27022280.079999998</v>
      </c>
      <c r="AV21" s="386">
        <v>0.102694574839567</v>
      </c>
      <c r="AW21" s="384">
        <v>107238528.94</v>
      </c>
      <c r="AX21" s="387">
        <v>0.18752611280362</v>
      </c>
      <c r="AY21" s="381">
        <v>27107824.32</v>
      </c>
      <c r="AZ21" s="385">
        <v>5.2516400146753198E-2</v>
      </c>
      <c r="BA21" s="382">
        <v>28572420.739999998</v>
      </c>
      <c r="BB21" s="433">
        <v>7.0331952101002404E-2</v>
      </c>
      <c r="BC21" s="382">
        <v>55680245.060000002</v>
      </c>
      <c r="BD21" s="385">
        <v>6.1583762202769801E-2</v>
      </c>
      <c r="BE21" s="457"/>
    </row>
    <row r="22" spans="1:57" ht="17.399999999999999" customHeight="1" x14ac:dyDescent="0.25">
      <c r="A22" s="434" t="s">
        <v>140</v>
      </c>
      <c r="B22" s="405">
        <v>283567</v>
      </c>
      <c r="C22" s="406">
        <v>297109</v>
      </c>
      <c r="D22" s="406">
        <v>290338</v>
      </c>
      <c r="E22" s="406">
        <v>315652</v>
      </c>
      <c r="F22" s="406">
        <v>298776</v>
      </c>
      <c r="G22" s="407">
        <v>319747</v>
      </c>
      <c r="H22" s="408">
        <v>304019</v>
      </c>
      <c r="I22" s="405">
        <v>342037</v>
      </c>
      <c r="J22" s="401">
        <v>0.20599999999999999</v>
      </c>
      <c r="K22" s="406">
        <v>342661</v>
      </c>
      <c r="L22" s="401">
        <v>0.153</v>
      </c>
      <c r="M22" s="406">
        <v>342349</v>
      </c>
      <c r="N22" s="401">
        <v>0.17899999999999999</v>
      </c>
      <c r="O22" s="406">
        <v>369017</v>
      </c>
      <c r="P22" s="401">
        <v>0.16900000000000001</v>
      </c>
      <c r="Q22" s="406">
        <v>351238</v>
      </c>
      <c r="R22" s="401">
        <v>0.17599999999999999</v>
      </c>
      <c r="S22" s="406">
        <v>377686</v>
      </c>
      <c r="T22" s="402">
        <v>0.18099999999999999</v>
      </c>
      <c r="U22" s="408">
        <v>357850</v>
      </c>
      <c r="V22" s="403">
        <v>0.17699999999999999</v>
      </c>
      <c r="W22" s="405">
        <v>413189</v>
      </c>
      <c r="X22" s="401">
        <v>0.20799999999999999</v>
      </c>
      <c r="Y22" s="406">
        <v>435657</v>
      </c>
      <c r="Z22" s="435">
        <v>0.27100000000000002</v>
      </c>
      <c r="AA22" s="406">
        <v>424423</v>
      </c>
      <c r="AB22" s="401">
        <v>0.24</v>
      </c>
      <c r="AC22" s="406">
        <v>460067.33333333302</v>
      </c>
      <c r="AD22" s="401">
        <v>0.24673862969152099</v>
      </c>
      <c r="AE22" s="406">
        <v>436304.33333333302</v>
      </c>
      <c r="AF22" s="401">
        <v>0.24218882714965601</v>
      </c>
      <c r="AG22" s="406">
        <v>470151.33333333302</v>
      </c>
      <c r="AH22" s="402">
        <v>0.24481955485107201</v>
      </c>
      <c r="AI22" s="408">
        <v>444766.08333333302</v>
      </c>
      <c r="AJ22" s="403">
        <v>0.24288296503845699</v>
      </c>
      <c r="AK22" s="405">
        <v>495150.33333333302</v>
      </c>
      <c r="AL22" s="401">
        <v>0.198362815402474</v>
      </c>
      <c r="AM22" s="406">
        <v>502266</v>
      </c>
      <c r="AN22" s="435">
        <v>0.152894098563853</v>
      </c>
      <c r="AO22" s="406">
        <v>498708.16666666698</v>
      </c>
      <c r="AP22" s="401">
        <v>0.175026712747549</v>
      </c>
      <c r="AQ22" s="406">
        <v>526740.33333333302</v>
      </c>
      <c r="AR22" s="435">
        <v>0.14492009140691001</v>
      </c>
      <c r="AS22" s="406">
        <v>508052.22222222202</v>
      </c>
      <c r="AT22" s="401">
        <v>0.16444459384746499</v>
      </c>
      <c r="AU22" s="406">
        <v>503589.66666666698</v>
      </c>
      <c r="AV22" s="402">
        <v>7.1122489638089495E-2</v>
      </c>
      <c r="AW22" s="408">
        <v>506936.58333333302</v>
      </c>
      <c r="AX22" s="403">
        <v>0.139782466176509</v>
      </c>
      <c r="AY22" s="405">
        <v>507601.66666666698</v>
      </c>
      <c r="AZ22" s="401">
        <v>2.51465716472653E-2</v>
      </c>
      <c r="BA22" s="406">
        <v>517739</v>
      </c>
      <c r="BB22" s="435">
        <v>3.08063854610903E-2</v>
      </c>
      <c r="BC22" s="406">
        <v>512670.33333333302</v>
      </c>
      <c r="BD22" s="401">
        <v>2.79966673896445E-2</v>
      </c>
      <c r="BE22" s="457"/>
    </row>
    <row r="23" spans="1:57" ht="17.399999999999999" customHeight="1" x14ac:dyDescent="0.25">
      <c r="A23" s="434" t="s">
        <v>141</v>
      </c>
      <c r="B23" s="436">
        <v>16.2</v>
      </c>
      <c r="C23" s="437">
        <v>16.600000000000001</v>
      </c>
      <c r="D23" s="437">
        <v>16.399999999999999</v>
      </c>
      <c r="E23" s="437">
        <v>16.3</v>
      </c>
      <c r="F23" s="437">
        <v>16.3</v>
      </c>
      <c r="G23" s="438">
        <v>16.8</v>
      </c>
      <c r="H23" s="439">
        <v>16.5</v>
      </c>
      <c r="I23" s="436">
        <v>16.600000000000001</v>
      </c>
      <c r="J23" s="401">
        <v>2.5000000000000001E-2</v>
      </c>
      <c r="K23" s="437">
        <v>16.8</v>
      </c>
      <c r="L23" s="401">
        <v>1.2E-2</v>
      </c>
      <c r="M23" s="437">
        <v>16.7</v>
      </c>
      <c r="N23" s="401">
        <v>1.7999999999999999E-2</v>
      </c>
      <c r="O23" s="437">
        <v>16.7</v>
      </c>
      <c r="P23" s="401">
        <v>2.4E-2</v>
      </c>
      <c r="Q23" s="437">
        <v>16.7</v>
      </c>
      <c r="R23" s="401">
        <v>0.02</v>
      </c>
      <c r="S23" s="437">
        <v>17.100000000000001</v>
      </c>
      <c r="T23" s="402">
        <v>1.7999999999999999E-2</v>
      </c>
      <c r="U23" s="439">
        <v>16.8</v>
      </c>
      <c r="V23" s="403">
        <v>0.02</v>
      </c>
      <c r="W23" s="436">
        <v>16.5</v>
      </c>
      <c r="X23" s="435">
        <v>-8.9999999999999993E-3</v>
      </c>
      <c r="Y23" s="437">
        <v>16.7</v>
      </c>
      <c r="Z23" s="435">
        <v>-3.0000000000000001E-3</v>
      </c>
      <c r="AA23" s="437">
        <v>16.600000000000001</v>
      </c>
      <c r="AB23" s="435">
        <v>-6.0000000000000001E-3</v>
      </c>
      <c r="AC23" s="437">
        <v>17.072130209925799</v>
      </c>
      <c r="AD23" s="401">
        <v>2.3286275304023302E-2</v>
      </c>
      <c r="AE23" s="437">
        <v>16.7565158137579</v>
      </c>
      <c r="AF23" s="401">
        <v>4.47746674189267E-3</v>
      </c>
      <c r="AG23" s="437">
        <v>17.3743204103076</v>
      </c>
      <c r="AH23" s="402">
        <v>1.6384497704189899E-2</v>
      </c>
      <c r="AI23" s="439">
        <v>16.919782340642399</v>
      </c>
      <c r="AJ23" s="403">
        <v>7.6911636492879203E-3</v>
      </c>
      <c r="AK23" s="436">
        <v>17.338337811210199</v>
      </c>
      <c r="AL23" s="435">
        <v>5.37941679129793E-2</v>
      </c>
      <c r="AM23" s="437">
        <v>17.716319798672401</v>
      </c>
      <c r="AN23" s="435">
        <v>6.0169079004383598E-2</v>
      </c>
      <c r="AO23" s="437">
        <v>17.528677085362901</v>
      </c>
      <c r="AP23" s="435">
        <v>5.6870410912014599E-2</v>
      </c>
      <c r="AQ23" s="437">
        <v>17.5710121432382</v>
      </c>
      <c r="AR23" s="435">
        <v>2.9222008453423601E-2</v>
      </c>
      <c r="AS23" s="437">
        <v>17.5433078533047</v>
      </c>
      <c r="AT23" s="435">
        <v>4.6954393639565897E-2</v>
      </c>
      <c r="AU23" s="437">
        <v>17.886440666971598</v>
      </c>
      <c r="AV23" s="402">
        <v>2.94757000314196E-2</v>
      </c>
      <c r="AW23" s="439">
        <v>17.628524695478799</v>
      </c>
      <c r="AX23" s="403">
        <v>4.1888384883885597E-2</v>
      </c>
      <c r="AY23" s="436">
        <v>17.8012446242296</v>
      </c>
      <c r="AZ23" s="435">
        <v>2.6698453915236699E-2</v>
      </c>
      <c r="BA23" s="437">
        <v>18.395639978187202</v>
      </c>
      <c r="BB23" s="435">
        <v>3.8344316835244002E-2</v>
      </c>
      <c r="BC23" s="437">
        <v>18.1013806338186</v>
      </c>
      <c r="BD23" s="435">
        <v>3.26723771375724E-2</v>
      </c>
      <c r="BE23" s="457"/>
    </row>
    <row r="24" spans="1:57" ht="17.399999999999999" customHeight="1" x14ac:dyDescent="0.25">
      <c r="A24" s="440" t="s">
        <v>142</v>
      </c>
      <c r="B24" s="441">
        <v>8914000</v>
      </c>
      <c r="C24" s="391">
        <v>10139000</v>
      </c>
      <c r="D24" s="391">
        <v>19054000</v>
      </c>
      <c r="E24" s="391">
        <v>11636000</v>
      </c>
      <c r="F24" s="391">
        <v>30689000</v>
      </c>
      <c r="G24" s="392">
        <v>11964000</v>
      </c>
      <c r="H24" s="393">
        <v>42654000</v>
      </c>
      <c r="I24" s="441">
        <v>11794000</v>
      </c>
      <c r="J24" s="442">
        <v>0.32300000000000001</v>
      </c>
      <c r="K24" s="391">
        <v>12883000</v>
      </c>
      <c r="L24" s="443">
        <v>0.27100000000000002</v>
      </c>
      <c r="M24" s="391">
        <v>24677000</v>
      </c>
      <c r="N24" s="443">
        <v>0.29499999999999998</v>
      </c>
      <c r="O24" s="391">
        <v>13086000</v>
      </c>
      <c r="P24" s="443">
        <v>0.125</v>
      </c>
      <c r="Q24" s="391">
        <v>37763000</v>
      </c>
      <c r="R24" s="443">
        <v>0.23</v>
      </c>
      <c r="S24" s="391">
        <v>12679000</v>
      </c>
      <c r="T24" s="444">
        <v>0.06</v>
      </c>
      <c r="U24" s="445">
        <v>50442000</v>
      </c>
      <c r="V24" s="446">
        <v>0.183</v>
      </c>
      <c r="W24" s="441">
        <v>12448000</v>
      </c>
      <c r="X24" s="443">
        <v>5.5E-2</v>
      </c>
      <c r="Y24" s="391">
        <v>13182000</v>
      </c>
      <c r="Z24" s="447">
        <v>2.3E-2</v>
      </c>
      <c r="AA24" s="410">
        <v>25630000</v>
      </c>
      <c r="AB24" s="401">
        <v>3.9E-2</v>
      </c>
      <c r="AC24" s="391">
        <v>13012814.27</v>
      </c>
      <c r="AD24" s="447">
        <v>-5.6201936871966103E-3</v>
      </c>
      <c r="AE24" s="391">
        <v>38642790.799999997</v>
      </c>
      <c r="AF24" s="443">
        <v>2.3294560460845801E-2</v>
      </c>
      <c r="AG24" s="391">
        <v>12565051.66</v>
      </c>
      <c r="AH24" s="448">
        <v>-8.9526769316451704E-3</v>
      </c>
      <c r="AI24" s="449">
        <v>51207842.460000001</v>
      </c>
      <c r="AJ24" s="450">
        <v>1.5189189302866101E-2</v>
      </c>
      <c r="AK24" s="441">
        <v>12567396.74</v>
      </c>
      <c r="AL24" s="443">
        <v>9.5624176148525804E-3</v>
      </c>
      <c r="AM24" s="391">
        <v>14612090.52</v>
      </c>
      <c r="AN24" s="447">
        <v>0.108520403508243</v>
      </c>
      <c r="AO24" s="410">
        <v>27179487.260000002</v>
      </c>
      <c r="AP24" s="401">
        <v>6.0456970305309901E-2</v>
      </c>
      <c r="AQ24" s="391">
        <v>14979699.59</v>
      </c>
      <c r="AR24" s="447">
        <v>0.15114988035558899</v>
      </c>
      <c r="AS24" s="410">
        <v>42159186.850000001</v>
      </c>
      <c r="AT24" s="401">
        <v>9.0997466207849695E-2</v>
      </c>
      <c r="AU24" s="391">
        <v>14649784</v>
      </c>
      <c r="AV24" s="448">
        <v>0.16591514276352801</v>
      </c>
      <c r="AW24" s="449">
        <v>56808970.850000001</v>
      </c>
      <c r="AX24" s="450">
        <v>0.10938028475570299</v>
      </c>
      <c r="AY24" s="441">
        <v>14267597.130000001</v>
      </c>
      <c r="AZ24" s="443">
        <v>0.13528660112945601</v>
      </c>
      <c r="BA24" s="391">
        <v>15918902.880000001</v>
      </c>
      <c r="BB24" s="447">
        <v>8.9433634305189205E-2</v>
      </c>
      <c r="BC24" s="410">
        <v>30186500.010000002</v>
      </c>
      <c r="BD24" s="401">
        <v>0.11063537443642001</v>
      </c>
      <c r="BE24" s="457"/>
    </row>
    <row r="25" spans="1:57" ht="17.399999999999999" customHeight="1" x14ac:dyDescent="0.25">
      <c r="A25" s="451" t="s">
        <v>143</v>
      </c>
      <c r="B25" s="390">
        <v>4041000</v>
      </c>
      <c r="C25" s="410">
        <v>3502000</v>
      </c>
      <c r="D25" s="410">
        <v>7542000</v>
      </c>
      <c r="E25" s="410">
        <v>3348000</v>
      </c>
      <c r="F25" s="410">
        <v>10891000</v>
      </c>
      <c r="G25" s="411">
        <v>3012000</v>
      </c>
      <c r="H25" s="393">
        <v>13903000</v>
      </c>
      <c r="I25" s="390">
        <v>4480000</v>
      </c>
      <c r="J25" s="394">
        <v>0.109</v>
      </c>
      <c r="K25" s="410">
        <v>3970000</v>
      </c>
      <c r="L25" s="394">
        <v>0.13400000000000001</v>
      </c>
      <c r="M25" s="410">
        <v>8450000</v>
      </c>
      <c r="N25" s="394">
        <v>0.12</v>
      </c>
      <c r="O25" s="410">
        <v>4184000</v>
      </c>
      <c r="P25" s="394">
        <v>0.25</v>
      </c>
      <c r="Q25" s="410">
        <v>12634000</v>
      </c>
      <c r="R25" s="394">
        <v>0.16</v>
      </c>
      <c r="S25" s="410">
        <v>3581000</v>
      </c>
      <c r="T25" s="395">
        <v>0.189</v>
      </c>
      <c r="U25" s="393">
        <v>16215000</v>
      </c>
      <c r="V25" s="397">
        <v>0.16600000000000001</v>
      </c>
      <c r="W25" s="390">
        <v>3929000</v>
      </c>
      <c r="X25" s="415">
        <v>-0.123</v>
      </c>
      <c r="Y25" s="410">
        <v>3425000</v>
      </c>
      <c r="Z25" s="415">
        <v>-0.13700000000000001</v>
      </c>
      <c r="AA25" s="410">
        <v>7354000</v>
      </c>
      <c r="AB25" s="415">
        <v>-0.13</v>
      </c>
      <c r="AC25" s="410">
        <v>4105698.74</v>
      </c>
      <c r="AD25" s="415">
        <v>-1.8715751942537402E-2</v>
      </c>
      <c r="AE25" s="410">
        <v>11459793.060000001</v>
      </c>
      <c r="AF25" s="415">
        <v>-9.2975829067869498E-2</v>
      </c>
      <c r="AG25" s="410">
        <v>3450979.74</v>
      </c>
      <c r="AH25" s="416">
        <v>-3.6235035733087298E-2</v>
      </c>
      <c r="AI25" s="452">
        <v>14910772.800000001</v>
      </c>
      <c r="AJ25" s="453">
        <v>-8.0446040431372906E-2</v>
      </c>
      <c r="AK25" s="390">
        <v>3935916.22</v>
      </c>
      <c r="AL25" s="415">
        <v>1.67208741181855E-3</v>
      </c>
      <c r="AM25" s="410">
        <v>3595518.89</v>
      </c>
      <c r="AN25" s="415">
        <v>4.9863687647166102E-2</v>
      </c>
      <c r="AO25" s="410">
        <v>7531435.1100000003</v>
      </c>
      <c r="AP25" s="415">
        <v>2.41145656124791E-2</v>
      </c>
      <c r="AQ25" s="410">
        <v>3904292.03</v>
      </c>
      <c r="AR25" s="415">
        <v>-4.9055403904281702E-2</v>
      </c>
      <c r="AS25" s="410">
        <v>11435727.140000001</v>
      </c>
      <c r="AT25" s="415">
        <v>-2.1000309406983201E-3</v>
      </c>
      <c r="AU25" s="410">
        <v>3559866.39</v>
      </c>
      <c r="AV25" s="416">
        <v>3.1552387496774997E-2</v>
      </c>
      <c r="AW25" s="452">
        <v>14995593.529999999</v>
      </c>
      <c r="AX25" s="453">
        <v>5.6885535805359898E-3</v>
      </c>
      <c r="AY25" s="390">
        <v>4601150.74</v>
      </c>
      <c r="AZ25" s="415">
        <v>0.16901643297681801</v>
      </c>
      <c r="BA25" s="410">
        <v>4173376.53</v>
      </c>
      <c r="BB25" s="415">
        <v>0.16071606287681001</v>
      </c>
      <c r="BC25" s="410">
        <v>8774527.2699999996</v>
      </c>
      <c r="BD25" s="415">
        <v>0.165053823321064</v>
      </c>
      <c r="BE25" s="457"/>
    </row>
    <row r="26" spans="1:57" ht="17.399999999999999" customHeight="1" x14ac:dyDescent="0.25">
      <c r="A26" s="420" t="s">
        <v>144</v>
      </c>
      <c r="B26" s="359">
        <v>12017000</v>
      </c>
      <c r="C26" s="356">
        <v>14396000</v>
      </c>
      <c r="D26" s="356">
        <v>26412000</v>
      </c>
      <c r="E26" s="356">
        <v>15055000</v>
      </c>
      <c r="F26" s="356">
        <v>41468000</v>
      </c>
      <c r="G26" s="357">
        <v>16600000</v>
      </c>
      <c r="H26" s="358">
        <v>58068000</v>
      </c>
      <c r="I26" s="359">
        <v>15927000</v>
      </c>
      <c r="J26" s="360">
        <v>0.32500000000000001</v>
      </c>
      <c r="K26" s="356">
        <v>18566000</v>
      </c>
      <c r="L26" s="360">
        <v>0.28999999999999998</v>
      </c>
      <c r="M26" s="356">
        <v>34494000</v>
      </c>
      <c r="N26" s="360">
        <v>0.30599999999999999</v>
      </c>
      <c r="O26" s="356">
        <v>19016000</v>
      </c>
      <c r="P26" s="360">
        <v>0.26300000000000001</v>
      </c>
      <c r="Q26" s="356">
        <v>53510000</v>
      </c>
      <c r="R26" s="360">
        <v>0.28999999999999998</v>
      </c>
      <c r="S26" s="356">
        <v>19606000</v>
      </c>
      <c r="T26" s="361">
        <v>0.18099999999999999</v>
      </c>
      <c r="U26" s="358">
        <v>73116000</v>
      </c>
      <c r="V26" s="362">
        <v>0.25900000000000001</v>
      </c>
      <c r="W26" s="359">
        <v>19346000</v>
      </c>
      <c r="X26" s="360">
        <v>0.215</v>
      </c>
      <c r="Y26" s="356">
        <v>23073000</v>
      </c>
      <c r="Z26" s="454">
        <v>0.24299999999999999</v>
      </c>
      <c r="AA26" s="356">
        <v>42419000</v>
      </c>
      <c r="AB26" s="360">
        <v>0.23</v>
      </c>
      <c r="AC26" s="356">
        <v>24932926.2071</v>
      </c>
      <c r="AD26" s="360">
        <v>0.311154353029372</v>
      </c>
      <c r="AE26" s="356">
        <v>67351990.939999998</v>
      </c>
      <c r="AF26" s="360">
        <v>0.25868754715750703</v>
      </c>
      <c r="AG26" s="356">
        <v>24913818.27</v>
      </c>
      <c r="AH26" s="361">
        <v>0.27073494581839702</v>
      </c>
      <c r="AI26" s="358">
        <v>92265809.209999993</v>
      </c>
      <c r="AJ26" s="362">
        <v>0.26191804127837098</v>
      </c>
      <c r="AK26" s="359">
        <v>24876959.48</v>
      </c>
      <c r="AL26" s="360">
        <v>0.28589364402017098</v>
      </c>
      <c r="AM26" s="356">
        <v>28596993.809999999</v>
      </c>
      <c r="AN26" s="454">
        <v>0.239412838187642</v>
      </c>
      <c r="AO26" s="356">
        <v>53473953.289999999</v>
      </c>
      <c r="AP26" s="360">
        <v>0.26061132244921698</v>
      </c>
      <c r="AQ26" s="356">
        <v>29600892.030000001</v>
      </c>
      <c r="AR26" s="454">
        <v>0.187220937651944</v>
      </c>
      <c r="AS26" s="356">
        <v>83074845.319999993</v>
      </c>
      <c r="AT26" s="360">
        <v>0.233443052841698</v>
      </c>
      <c r="AU26" s="356">
        <v>29736885.440000001</v>
      </c>
      <c r="AV26" s="361">
        <v>0.19359004379540301</v>
      </c>
      <c r="AW26" s="358">
        <v>112811730.76000001</v>
      </c>
      <c r="AX26" s="362">
        <v>0.22268185502212201</v>
      </c>
      <c r="AY26" s="359">
        <v>27073477.5</v>
      </c>
      <c r="AZ26" s="360">
        <v>8.8295276670201803E-2</v>
      </c>
      <c r="BA26" s="356">
        <v>29759632.149999999</v>
      </c>
      <c r="BB26" s="454">
        <v>4.0655963620674002E-2</v>
      </c>
      <c r="BC26" s="356">
        <v>56833109.649999999</v>
      </c>
      <c r="BD26" s="360">
        <v>6.2818552834173702E-2</v>
      </c>
      <c r="BE26" s="457"/>
    </row>
    <row r="27" spans="1:57" ht="17.399999999999999" customHeight="1" x14ac:dyDescent="0.25">
      <c r="A27" s="372" t="s">
        <v>145</v>
      </c>
      <c r="B27" s="364">
        <v>0.45</v>
      </c>
      <c r="C27" s="365">
        <v>0.50700000000000001</v>
      </c>
      <c r="D27" s="365">
        <v>0.47899999999999998</v>
      </c>
      <c r="E27" s="365">
        <v>0.495</v>
      </c>
      <c r="F27" s="365">
        <v>0.48499999999999999</v>
      </c>
      <c r="G27" s="366">
        <v>0.53400000000000003</v>
      </c>
      <c r="H27" s="367">
        <v>0.498</v>
      </c>
      <c r="I27" s="364">
        <v>0.47799999999999998</v>
      </c>
      <c r="J27" s="368">
        <v>2.9</v>
      </c>
      <c r="K27" s="365">
        <v>0.54500000000000004</v>
      </c>
      <c r="L27" s="368">
        <v>3.8</v>
      </c>
      <c r="M27" s="365">
        <v>0.51200000000000001</v>
      </c>
      <c r="N27" s="368">
        <v>3.3</v>
      </c>
      <c r="O27" s="365">
        <v>0.53200000000000003</v>
      </c>
      <c r="P27" s="368">
        <v>3.7</v>
      </c>
      <c r="Q27" s="365">
        <v>0.51900000000000002</v>
      </c>
      <c r="R27" s="368">
        <v>3.4</v>
      </c>
      <c r="S27" s="365">
        <v>0.55000000000000004</v>
      </c>
      <c r="T27" s="369">
        <v>1.6</v>
      </c>
      <c r="U27" s="367">
        <v>0.52700000000000002</v>
      </c>
      <c r="V27" s="370">
        <v>2.9</v>
      </c>
      <c r="W27" s="364">
        <v>0.52600000000000002</v>
      </c>
      <c r="X27" s="368">
        <v>4.8</v>
      </c>
      <c r="Y27" s="365">
        <v>0.6</v>
      </c>
      <c r="Z27" s="368">
        <v>5.5</v>
      </c>
      <c r="AA27" s="365">
        <v>0.56399999999999995</v>
      </c>
      <c r="AB27" s="368">
        <v>5.2</v>
      </c>
      <c r="AC27" s="365">
        <v>0.61288117273799902</v>
      </c>
      <c r="AD27" s="368">
        <v>8.0815655288994002</v>
      </c>
      <c r="AE27" s="365">
        <v>0.58111632376429301</v>
      </c>
      <c r="AF27" s="368">
        <v>6.2265968603220996</v>
      </c>
      <c r="AG27" s="365">
        <v>0.61482641416597605</v>
      </c>
      <c r="AH27" s="369">
        <v>6.4534616711966999</v>
      </c>
      <c r="AI27" s="367">
        <v>0.589849007867848</v>
      </c>
      <c r="AJ27" s="370">
        <v>6.2925698206569001</v>
      </c>
      <c r="AK27" s="364">
        <v>0.58868444659556096</v>
      </c>
      <c r="AL27" s="368">
        <v>6.2585073985879003</v>
      </c>
      <c r="AM27" s="365">
        <v>0.63686828375250404</v>
      </c>
      <c r="AN27" s="368">
        <v>3.6741987659427</v>
      </c>
      <c r="AO27" s="365">
        <v>0.61350717384940101</v>
      </c>
      <c r="AP27" s="368">
        <v>4.9570450333589999</v>
      </c>
      <c r="AQ27" s="365">
        <v>0.63453044104496004</v>
      </c>
      <c r="AR27" s="368">
        <v>2.1649268306960998</v>
      </c>
      <c r="AS27" s="365">
        <v>0.62083643509716302</v>
      </c>
      <c r="AT27" s="368">
        <v>3.9720111332869998</v>
      </c>
      <c r="AU27" s="365">
        <v>0.657431268963797</v>
      </c>
      <c r="AV27" s="369">
        <v>4.2604854797820897</v>
      </c>
      <c r="AW27" s="367">
        <v>0.63008144393860999</v>
      </c>
      <c r="AX27" s="370">
        <v>4.0232436070761999</v>
      </c>
      <c r="AY27" s="364">
        <v>0.58885376204467299</v>
      </c>
      <c r="AZ27" s="368">
        <v>1.6931544911202901E-2</v>
      </c>
      <c r="BA27" s="365">
        <v>0.61152400113986904</v>
      </c>
      <c r="BB27" s="368">
        <v>-2.5344282612634998</v>
      </c>
      <c r="BC27" s="365">
        <v>0.60051083681362905</v>
      </c>
      <c r="BD27" s="368">
        <v>-1.2996337035772001</v>
      </c>
      <c r="BE27" s="457"/>
    </row>
    <row r="28" spans="1:57" ht="15" customHeight="1" x14ac:dyDescent="0.3">
      <c r="A28" s="333"/>
      <c r="B28" s="481"/>
      <c r="C28" s="481"/>
      <c r="D28" s="481"/>
      <c r="E28" s="481"/>
      <c r="F28" s="481"/>
      <c r="G28" s="481"/>
      <c r="H28" s="481"/>
      <c r="I28" s="481"/>
      <c r="J28" s="481"/>
      <c r="K28" s="481"/>
      <c r="L28" s="481"/>
      <c r="M28" s="481"/>
      <c r="N28" s="481"/>
      <c r="O28" s="481"/>
      <c r="P28" s="481"/>
      <c r="Q28" s="481"/>
      <c r="R28" s="481"/>
      <c r="S28" s="481"/>
      <c r="T28" s="481"/>
      <c r="U28" s="481"/>
      <c r="V28" s="481"/>
      <c r="W28" s="481"/>
      <c r="X28" s="481"/>
      <c r="Y28" s="481"/>
      <c r="Z28" s="481"/>
      <c r="AA28" s="481"/>
      <c r="AB28" s="481"/>
      <c r="AC28" s="481"/>
      <c r="AD28" s="481"/>
      <c r="AE28" s="481"/>
      <c r="AF28" s="481"/>
      <c r="AG28" s="481"/>
      <c r="AH28" s="481"/>
      <c r="AI28" s="481"/>
      <c r="AJ28" s="481"/>
      <c r="AK28" s="481"/>
      <c r="AL28" s="481"/>
      <c r="AM28" s="481"/>
      <c r="AN28" s="481"/>
      <c r="AO28" s="481"/>
      <c r="AP28" s="481"/>
      <c r="AQ28" s="481"/>
      <c r="AR28" s="481"/>
      <c r="AS28" s="481"/>
      <c r="AT28" s="481"/>
      <c r="AU28" s="481"/>
      <c r="AV28" s="481"/>
      <c r="AW28" s="481"/>
      <c r="AX28" s="481"/>
      <c r="AY28" s="481"/>
      <c r="AZ28" s="481"/>
      <c r="BA28" s="481"/>
      <c r="BB28" s="481"/>
      <c r="BC28" s="481"/>
      <c r="BD28" s="481"/>
    </row>
    <row r="29" spans="1:57" ht="15" customHeight="1" x14ac:dyDescent="0.25"/>
    <row r="30" spans="1:57" ht="15" customHeight="1" x14ac:dyDescent="0.25"/>
    <row r="31" spans="1:57" ht="206.7" customHeight="1" x14ac:dyDescent="0.25">
      <c r="A31" s="455" t="s">
        <v>146</v>
      </c>
    </row>
    <row r="32" spans="1:57" ht="15" customHeight="1" x14ac:dyDescent="0.25"/>
    <row r="33" spans="1:1" ht="344.1" customHeight="1" x14ac:dyDescent="0.25">
      <c r="A33" s="627" t="s">
        <v>147</v>
      </c>
    </row>
    <row r="34" spans="1:1" ht="15" customHeight="1" x14ac:dyDescent="0.25">
      <c r="A34" s="628"/>
    </row>
    <row r="35" spans="1:1" ht="15" customHeight="1" x14ac:dyDescent="0.25">
      <c r="A35" s="628"/>
    </row>
    <row r="36" spans="1:1" ht="15" customHeight="1" x14ac:dyDescent="0.25">
      <c r="A36" s="628"/>
    </row>
    <row r="37" spans="1:1" ht="15" customHeight="1" x14ac:dyDescent="0.25">
      <c r="A37" s="628"/>
    </row>
    <row r="38" spans="1:1" ht="15" customHeight="1" x14ac:dyDescent="0.25">
      <c r="A38" s="628"/>
    </row>
    <row r="39" spans="1:1" ht="15" customHeight="1" x14ac:dyDescent="0.25">
      <c r="A39" s="628"/>
    </row>
    <row r="40" spans="1:1" ht="15" customHeight="1" x14ac:dyDescent="0.25"/>
    <row r="41" spans="1:1" ht="15" customHeight="1" x14ac:dyDescent="0.25"/>
  </sheetData>
  <mergeCells count="6">
    <mergeCell ref="AY1:BD1"/>
    <mergeCell ref="A33:A39"/>
    <mergeCell ref="B1:H1"/>
    <mergeCell ref="I1:V1"/>
    <mergeCell ref="W1:AJ1"/>
    <mergeCell ref="AK1:AX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9"/>
  <sheetViews>
    <sheetView workbookViewId="0">
      <pane ySplit="1" topLeftCell="A2" activePane="bottomLeft" state="frozen"/>
      <selection pane="bottomLeft"/>
    </sheetView>
  </sheetViews>
  <sheetFormatPr baseColWidth="10" defaultColWidth="13.6640625" defaultRowHeight="13.2" x14ac:dyDescent="0.25"/>
  <cols>
    <col min="1" max="1" width="59.88671875" customWidth="1"/>
    <col min="2" max="5" width="14.33203125" customWidth="1"/>
    <col min="6" max="7" width="13.5546875" customWidth="1"/>
    <col min="8" max="9" width="10.44140625" customWidth="1"/>
  </cols>
  <sheetData>
    <row r="1" spans="1:9" ht="51.6" customHeight="1" x14ac:dyDescent="0.25">
      <c r="A1" s="509"/>
      <c r="B1" s="482">
        <v>2020</v>
      </c>
      <c r="C1" s="483">
        <v>2021</v>
      </c>
      <c r="D1" s="482">
        <v>2022</v>
      </c>
      <c r="E1" s="482">
        <v>2023</v>
      </c>
      <c r="F1" s="482">
        <v>2024</v>
      </c>
      <c r="G1" s="484">
        <v>2025</v>
      </c>
      <c r="H1" s="510"/>
      <c r="I1" s="511"/>
    </row>
    <row r="2" spans="1:9" ht="15" customHeight="1" x14ac:dyDescent="0.25">
      <c r="A2" s="485" t="s">
        <v>122</v>
      </c>
      <c r="B2" s="486">
        <v>353822</v>
      </c>
      <c r="C2" s="486">
        <v>389042</v>
      </c>
      <c r="D2" s="486">
        <v>447539</v>
      </c>
      <c r="E2" s="486">
        <v>509114</v>
      </c>
      <c r="F2" s="487">
        <v>566339533</v>
      </c>
      <c r="G2" s="488">
        <v>649560763</v>
      </c>
      <c r="H2" s="512"/>
      <c r="I2" s="513"/>
    </row>
    <row r="3" spans="1:9" ht="15" customHeight="1" x14ac:dyDescent="0.25">
      <c r="A3" s="489" t="s">
        <v>148</v>
      </c>
      <c r="B3" s="490">
        <v>21950</v>
      </c>
      <c r="C3" s="490">
        <v>26572</v>
      </c>
      <c r="D3" s="490">
        <v>28702</v>
      </c>
      <c r="E3" s="490">
        <v>22762</v>
      </c>
      <c r="F3" s="146">
        <v>22457965.960000001</v>
      </c>
      <c r="G3" s="491">
        <v>19868202</v>
      </c>
      <c r="H3" s="512"/>
      <c r="I3" s="513"/>
    </row>
    <row r="4" spans="1:9" ht="15" customHeight="1" x14ac:dyDescent="0.25">
      <c r="A4" s="492" t="s">
        <v>149</v>
      </c>
      <c r="B4" s="490">
        <v>2154</v>
      </c>
      <c r="C4" s="490">
        <v>2508</v>
      </c>
      <c r="D4" s="490">
        <v>1633</v>
      </c>
      <c r="E4" s="490">
        <v>1431</v>
      </c>
      <c r="F4" s="493">
        <v>1182000</v>
      </c>
      <c r="G4" s="491">
        <v>1903746</v>
      </c>
      <c r="H4" s="514"/>
      <c r="I4" s="515"/>
    </row>
    <row r="5" spans="1:9" ht="15" customHeight="1" x14ac:dyDescent="0.25">
      <c r="A5" s="494" t="s">
        <v>150</v>
      </c>
      <c r="B5" s="495">
        <v>377926</v>
      </c>
      <c r="C5" s="495">
        <v>418121</v>
      </c>
      <c r="D5" s="495">
        <v>477874</v>
      </c>
      <c r="E5" s="495">
        <v>533307</v>
      </c>
      <c r="F5" s="227">
        <v>589979000</v>
      </c>
      <c r="G5" s="496">
        <v>671332710</v>
      </c>
      <c r="H5" s="510"/>
      <c r="I5" s="511"/>
    </row>
    <row r="6" spans="1:9" ht="15" customHeight="1" x14ac:dyDescent="0.25">
      <c r="A6" s="494"/>
      <c r="H6" s="510"/>
      <c r="I6" s="511"/>
    </row>
    <row r="7" spans="1:9" ht="15" customHeight="1" x14ac:dyDescent="0.25">
      <c r="A7" s="23" t="s">
        <v>151</v>
      </c>
      <c r="B7" s="495">
        <f>SUM(B8:B12)</f>
        <v>-179664</v>
      </c>
      <c r="C7" s="495">
        <f>SUM(C8:C12)</f>
        <v>-217280</v>
      </c>
      <c r="D7" s="495">
        <f>SUM(D8:D12)</f>
        <v>-28834469.796324998</v>
      </c>
      <c r="E7" s="495">
        <f>SUM(E8:E12)</f>
        <v>-35039008.084784597</v>
      </c>
      <c r="F7" s="227">
        <v>-240687820.85341901</v>
      </c>
      <c r="G7" s="496">
        <v>-263716714.34999999</v>
      </c>
      <c r="H7" s="510"/>
      <c r="I7" s="511"/>
    </row>
    <row r="8" spans="1:9" ht="15" customHeight="1" x14ac:dyDescent="0.25">
      <c r="A8" s="489" t="s">
        <v>152</v>
      </c>
      <c r="B8" s="490">
        <v>-80187</v>
      </c>
      <c r="C8" s="490">
        <v>-97650</v>
      </c>
      <c r="D8" s="490">
        <v>-107322</v>
      </c>
      <c r="E8" s="490">
        <v>-114123</v>
      </c>
      <c r="F8" s="493">
        <v>-103491406.8</v>
      </c>
      <c r="G8" s="491">
        <v>-166965249</v>
      </c>
      <c r="H8" s="510"/>
      <c r="I8" s="511"/>
    </row>
    <row r="9" spans="1:9" ht="15" customHeight="1" x14ac:dyDescent="0.25">
      <c r="A9" s="489" t="s">
        <v>153</v>
      </c>
      <c r="B9" s="490">
        <v>-27411</v>
      </c>
      <c r="C9" s="490">
        <v>-36373</v>
      </c>
      <c r="D9" s="490">
        <v>-50692</v>
      </c>
      <c r="E9" s="490">
        <v>-48397</v>
      </c>
      <c r="F9" s="493">
        <v>-44741302.009999998</v>
      </c>
      <c r="G9" s="491">
        <v>-45822387</v>
      </c>
      <c r="H9" s="510"/>
      <c r="I9" s="511"/>
    </row>
    <row r="10" spans="1:9" ht="15" customHeight="1" x14ac:dyDescent="0.25">
      <c r="A10" s="489" t="s">
        <v>154</v>
      </c>
      <c r="B10" s="490">
        <v>-18033</v>
      </c>
      <c r="C10" s="490">
        <v>-18320</v>
      </c>
      <c r="D10" s="490">
        <v>-21941</v>
      </c>
      <c r="E10" s="490">
        <v>-21340</v>
      </c>
      <c r="F10" s="493">
        <v>-20139159.41</v>
      </c>
      <c r="G10" s="491">
        <v>-23278350</v>
      </c>
      <c r="H10" s="510"/>
      <c r="I10" s="511"/>
    </row>
    <row r="11" spans="1:9" ht="15" customHeight="1" x14ac:dyDescent="0.25">
      <c r="A11" s="497" t="s">
        <v>155</v>
      </c>
      <c r="B11" s="498" t="s">
        <v>156</v>
      </c>
      <c r="C11" s="498" t="s">
        <v>156</v>
      </c>
      <c r="D11" s="493">
        <v>-28587190.796324998</v>
      </c>
      <c r="E11" s="493">
        <v>-34784432.084784597</v>
      </c>
      <c r="F11" s="493">
        <v>-36151744.631957904</v>
      </c>
      <c r="G11" s="491">
        <v>-45060920.960000001</v>
      </c>
      <c r="H11" s="510"/>
      <c r="I11" s="511"/>
    </row>
    <row r="12" spans="1:9" ht="15" customHeight="1" x14ac:dyDescent="0.25">
      <c r="A12" s="489" t="s">
        <v>80</v>
      </c>
      <c r="B12" s="490">
        <v>-54033</v>
      </c>
      <c r="C12" s="490">
        <v>-64937</v>
      </c>
      <c r="D12" s="490">
        <v>-67324</v>
      </c>
      <c r="E12" s="490">
        <v>-70716</v>
      </c>
      <c r="F12" s="493">
        <v>-36164208.001461498</v>
      </c>
      <c r="G12" s="491">
        <v>-37691849.700000003</v>
      </c>
      <c r="H12" s="510"/>
      <c r="I12" s="511"/>
    </row>
    <row r="13" spans="1:9" ht="15" customHeight="1" x14ac:dyDescent="0.25">
      <c r="A13" s="516"/>
      <c r="H13" s="510"/>
      <c r="I13" s="511"/>
    </row>
    <row r="14" spans="1:9" ht="15" customHeight="1" x14ac:dyDescent="0.25">
      <c r="A14" s="38" t="s">
        <v>93</v>
      </c>
      <c r="B14" s="495">
        <v>198261</v>
      </c>
      <c r="C14" s="495">
        <v>200842</v>
      </c>
      <c r="D14" s="495">
        <v>230595</v>
      </c>
      <c r="E14" s="495">
        <v>278732</v>
      </c>
      <c r="F14" s="227">
        <v>301241572.266581</v>
      </c>
      <c r="G14" s="496">
        <v>341328879</v>
      </c>
      <c r="H14" s="514"/>
      <c r="I14" s="515"/>
    </row>
    <row r="15" spans="1:9" ht="15" customHeight="1" x14ac:dyDescent="0.25">
      <c r="A15" s="38"/>
      <c r="H15" s="514"/>
      <c r="I15" s="515"/>
    </row>
    <row r="16" spans="1:9" ht="15" customHeight="1" x14ac:dyDescent="0.25">
      <c r="A16" s="489" t="s">
        <v>157</v>
      </c>
      <c r="B16" s="499" t="s">
        <v>158</v>
      </c>
      <c r="C16" s="490">
        <v>-63105</v>
      </c>
      <c r="D16" s="490">
        <v>-42300</v>
      </c>
      <c r="E16" s="490">
        <v>-36331</v>
      </c>
      <c r="F16" s="493">
        <v>-47073000</v>
      </c>
      <c r="G16" s="491">
        <v>-49619874</v>
      </c>
      <c r="H16" s="517"/>
      <c r="I16" s="518"/>
    </row>
    <row r="17" spans="1:9" ht="15" customHeight="1" x14ac:dyDescent="0.25">
      <c r="A17" s="500" t="s">
        <v>95</v>
      </c>
      <c r="B17" s="495">
        <v>146755</v>
      </c>
      <c r="C17" s="495">
        <v>137737</v>
      </c>
      <c r="D17" s="495">
        <v>188294</v>
      </c>
      <c r="E17" s="495">
        <v>242401</v>
      </c>
      <c r="F17" s="227">
        <v>254168000</v>
      </c>
      <c r="G17" s="496">
        <v>291709005</v>
      </c>
      <c r="H17" s="517"/>
      <c r="I17" s="518"/>
    </row>
    <row r="18" spans="1:9" ht="15" customHeight="1" x14ac:dyDescent="0.25">
      <c r="A18" s="500"/>
      <c r="E18" s="501" t="s">
        <v>159</v>
      </c>
      <c r="H18" s="517"/>
      <c r="I18" s="518"/>
    </row>
    <row r="19" spans="1:9" ht="15" customHeight="1" x14ac:dyDescent="0.25">
      <c r="A19" s="489" t="s">
        <v>160</v>
      </c>
      <c r="B19" s="490">
        <v>112</v>
      </c>
      <c r="C19" s="490">
        <v>-248</v>
      </c>
      <c r="D19" s="490">
        <v>-889</v>
      </c>
      <c r="E19" s="490">
        <v>-892</v>
      </c>
      <c r="F19" s="493">
        <v>-364000</v>
      </c>
      <c r="G19" s="491">
        <v>1286</v>
      </c>
      <c r="H19" s="517"/>
      <c r="I19" s="518"/>
    </row>
    <row r="20" spans="1:9" ht="15" customHeight="1" x14ac:dyDescent="0.25">
      <c r="A20" s="492" t="s">
        <v>161</v>
      </c>
      <c r="B20" s="490">
        <v>19317</v>
      </c>
      <c r="C20" s="490">
        <v>19403</v>
      </c>
      <c r="D20" s="490">
        <v>15432</v>
      </c>
      <c r="E20" s="490">
        <v>12272</v>
      </c>
      <c r="F20" s="493">
        <v>4355000</v>
      </c>
      <c r="G20" s="491">
        <v>3259506</v>
      </c>
      <c r="H20" s="510"/>
      <c r="I20" s="511"/>
    </row>
    <row r="21" spans="1:9" ht="15" customHeight="1" x14ac:dyDescent="0.25">
      <c r="A21" s="489" t="s">
        <v>162</v>
      </c>
      <c r="B21" s="490">
        <v>-24304</v>
      </c>
      <c r="C21" s="490">
        <v>-24169</v>
      </c>
      <c r="D21" s="490">
        <v>-28515</v>
      </c>
      <c r="E21" s="490">
        <v>-10671</v>
      </c>
      <c r="F21" s="493">
        <v>-20198000</v>
      </c>
      <c r="G21" s="491">
        <v>-14382084</v>
      </c>
      <c r="H21" s="512"/>
      <c r="I21" s="513"/>
    </row>
    <row r="22" spans="1:9" ht="15" customHeight="1" x14ac:dyDescent="0.25">
      <c r="A22" s="23" t="s">
        <v>163</v>
      </c>
      <c r="B22" s="495">
        <v>-4875</v>
      </c>
      <c r="C22" s="495">
        <v>-5014</v>
      </c>
      <c r="D22" s="495">
        <v>-13973</v>
      </c>
      <c r="E22" s="495">
        <v>708</v>
      </c>
      <c r="F22" s="227">
        <v>-16207000</v>
      </c>
      <c r="G22" s="496">
        <v>-11121292</v>
      </c>
      <c r="H22" s="519"/>
      <c r="I22" s="520"/>
    </row>
    <row r="23" spans="1:9" ht="15" customHeight="1" x14ac:dyDescent="0.25">
      <c r="A23" s="23"/>
      <c r="H23" s="519"/>
      <c r="I23" s="520"/>
    </row>
    <row r="24" spans="1:9" ht="15" customHeight="1" x14ac:dyDescent="0.25">
      <c r="A24" s="23" t="s">
        <v>164</v>
      </c>
      <c r="B24" s="495">
        <v>141880</v>
      </c>
      <c r="C24" s="495">
        <v>132723</v>
      </c>
      <c r="D24" s="495">
        <v>174322</v>
      </c>
      <c r="E24" s="495">
        <v>243109</v>
      </c>
      <c r="F24" s="227">
        <v>237961000</v>
      </c>
      <c r="G24" s="496">
        <v>280587713</v>
      </c>
      <c r="H24" s="519"/>
      <c r="I24" s="520"/>
    </row>
    <row r="25" spans="1:9" ht="15" customHeight="1" x14ac:dyDescent="0.25">
      <c r="A25" s="502" t="s">
        <v>99</v>
      </c>
      <c r="B25" s="490">
        <v>-39454</v>
      </c>
      <c r="C25" s="490">
        <v>-42130</v>
      </c>
      <c r="D25" s="490">
        <v>-50791</v>
      </c>
      <c r="E25" s="490">
        <v>-64351</v>
      </c>
      <c r="F25" s="493">
        <v>-75836000</v>
      </c>
      <c r="G25" s="491">
        <v>-40544981</v>
      </c>
      <c r="H25" s="519"/>
      <c r="I25" s="520"/>
    </row>
    <row r="26" spans="1:9" ht="15" customHeight="1" x14ac:dyDescent="0.25">
      <c r="A26" s="502"/>
      <c r="H26" s="519"/>
      <c r="I26" s="520"/>
    </row>
    <row r="27" spans="1:9" ht="15" customHeight="1" x14ac:dyDescent="0.25">
      <c r="A27" s="317" t="s">
        <v>165</v>
      </c>
      <c r="B27" s="495">
        <v>102426</v>
      </c>
      <c r="C27" s="495">
        <v>90593</v>
      </c>
      <c r="D27" s="495">
        <v>123531</v>
      </c>
      <c r="E27" s="495">
        <v>178758</v>
      </c>
      <c r="F27" s="227">
        <v>162125000</v>
      </c>
      <c r="G27" s="496">
        <v>240042732</v>
      </c>
      <c r="H27" s="521"/>
      <c r="I27" s="522"/>
    </row>
    <row r="28" spans="1:9" ht="15" customHeight="1" x14ac:dyDescent="0.25">
      <c r="A28" s="502" t="s">
        <v>166</v>
      </c>
      <c r="B28" s="490">
        <v>2264650</v>
      </c>
      <c r="C28" s="490">
        <v>-96</v>
      </c>
      <c r="D28" s="209" t="s">
        <v>167</v>
      </c>
      <c r="E28" s="209" t="s">
        <v>167</v>
      </c>
      <c r="F28" s="213" t="s">
        <v>167</v>
      </c>
      <c r="G28" s="503" t="s">
        <v>167</v>
      </c>
      <c r="H28" s="521"/>
      <c r="I28" s="522"/>
    </row>
    <row r="29" spans="1:9" ht="15" customHeight="1" x14ac:dyDescent="0.25">
      <c r="A29" s="502"/>
      <c r="H29" s="521"/>
      <c r="I29" s="522"/>
    </row>
    <row r="30" spans="1:9" ht="15" customHeight="1" x14ac:dyDescent="0.25">
      <c r="A30" s="317" t="s">
        <v>168</v>
      </c>
      <c r="B30" s="495">
        <v>2367076</v>
      </c>
      <c r="C30" s="495">
        <v>90497</v>
      </c>
      <c r="D30" s="495">
        <v>123531</v>
      </c>
      <c r="E30" s="495">
        <v>178758</v>
      </c>
      <c r="F30" s="227">
        <v>162125483.66999999</v>
      </c>
      <c r="G30" s="496">
        <v>240042732</v>
      </c>
      <c r="H30" s="514"/>
      <c r="I30" s="515"/>
    </row>
    <row r="31" spans="1:9" ht="15" customHeight="1" x14ac:dyDescent="0.25">
      <c r="A31" s="502" t="s">
        <v>169</v>
      </c>
      <c r="C31" s="209" t="s">
        <v>167</v>
      </c>
      <c r="D31" s="209" t="s">
        <v>167</v>
      </c>
      <c r="E31" s="209" t="s">
        <v>167</v>
      </c>
      <c r="F31" s="152">
        <v>0</v>
      </c>
      <c r="G31" s="504">
        <v>0</v>
      </c>
      <c r="H31" s="514"/>
      <c r="I31" s="515"/>
    </row>
    <row r="32" spans="1:9" ht="15" customHeight="1" x14ac:dyDescent="0.25">
      <c r="A32" s="502"/>
      <c r="H32" s="514"/>
      <c r="I32" s="515"/>
    </row>
    <row r="33" spans="1:9" ht="15" customHeight="1" x14ac:dyDescent="0.25">
      <c r="A33" s="502" t="s">
        <v>170</v>
      </c>
      <c r="B33" s="490">
        <v>3</v>
      </c>
      <c r="C33" s="490">
        <v>10</v>
      </c>
      <c r="D33" s="490">
        <v>28</v>
      </c>
      <c r="E33" s="490">
        <v>13</v>
      </c>
      <c r="F33" s="493">
        <v>-85827</v>
      </c>
      <c r="G33" s="491">
        <v>0</v>
      </c>
      <c r="H33" s="514"/>
      <c r="I33" s="515"/>
    </row>
    <row r="34" spans="1:9" ht="24.15" customHeight="1" x14ac:dyDescent="0.25">
      <c r="A34" s="502" t="s">
        <v>171</v>
      </c>
      <c r="B34" s="490">
        <v>3</v>
      </c>
      <c r="C34" s="490">
        <v>10</v>
      </c>
      <c r="D34" s="490">
        <v>28</v>
      </c>
      <c r="E34" s="490">
        <v>13</v>
      </c>
      <c r="F34" s="493">
        <v>-85827</v>
      </c>
      <c r="G34" s="491">
        <v>0</v>
      </c>
      <c r="H34" s="510"/>
      <c r="I34" s="511"/>
    </row>
    <row r="35" spans="1:9" ht="15" customHeight="1" x14ac:dyDescent="0.25">
      <c r="A35" s="502"/>
      <c r="H35" s="510"/>
      <c r="I35" s="511"/>
    </row>
    <row r="36" spans="1:9" ht="15" customHeight="1" x14ac:dyDescent="0.25">
      <c r="A36" s="317" t="s">
        <v>172</v>
      </c>
      <c r="B36" s="495">
        <v>3</v>
      </c>
      <c r="C36" s="495">
        <v>10</v>
      </c>
      <c r="D36" s="495">
        <v>28</v>
      </c>
      <c r="E36" s="495">
        <v>13</v>
      </c>
      <c r="F36" s="227">
        <v>-85827</v>
      </c>
      <c r="G36" s="496">
        <v>0</v>
      </c>
      <c r="H36" s="510"/>
      <c r="I36" s="511"/>
    </row>
    <row r="37" spans="1:9" ht="15" customHeight="1" x14ac:dyDescent="0.25">
      <c r="A37" s="502"/>
      <c r="H37" s="523"/>
    </row>
    <row r="38" spans="1:9" ht="15" customHeight="1" x14ac:dyDescent="0.25">
      <c r="A38" s="505" t="s">
        <v>173</v>
      </c>
      <c r="B38" s="506">
        <v>2367079</v>
      </c>
      <c r="C38" s="506">
        <v>90507</v>
      </c>
      <c r="D38" s="506">
        <v>123559</v>
      </c>
      <c r="E38" s="506">
        <v>178771</v>
      </c>
      <c r="F38" s="507">
        <v>162039173</v>
      </c>
      <c r="G38" s="508">
        <v>240042732</v>
      </c>
      <c r="H38" s="510"/>
      <c r="I38" s="511"/>
    </row>
    <row r="39" spans="1:9" ht="15" customHeight="1" x14ac:dyDescent="0.25">
      <c r="A39" s="524"/>
      <c r="B39" s="331"/>
      <c r="C39" s="328"/>
      <c r="D39" s="328"/>
      <c r="E39" s="331"/>
      <c r="F39" s="525"/>
      <c r="G39" s="525"/>
      <c r="H39" s="511"/>
      <c r="I39" s="511"/>
    </row>
    <row r="40" spans="1:9" ht="15" customHeight="1" x14ac:dyDescent="0.25">
      <c r="B40" s="337"/>
      <c r="E40" s="337"/>
      <c r="F40" s="511"/>
      <c r="G40" s="511"/>
      <c r="H40" s="511"/>
      <c r="I40" s="511"/>
    </row>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47" spans="1:9" ht="15" customHeight="1" x14ac:dyDescent="0.25"/>
    <row r="48" spans="1:9" ht="15" customHeight="1" x14ac:dyDescent="0.25"/>
    <row r="49" ht="15" customHeight="1" x14ac:dyDescent="0.2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4"/>
  <sheetViews>
    <sheetView workbookViewId="0">
      <pane ySplit="1" topLeftCell="A2" activePane="bottomLeft" state="frozen"/>
      <selection pane="bottomLeft"/>
    </sheetView>
  </sheetViews>
  <sheetFormatPr baseColWidth="10" defaultColWidth="13.6640625" defaultRowHeight="13.2" x14ac:dyDescent="0.25"/>
  <cols>
    <col min="1" max="1" width="58.5546875" customWidth="1"/>
    <col min="2" max="10" width="12.88671875" customWidth="1"/>
    <col min="11" max="11" width="10.44140625" customWidth="1"/>
  </cols>
  <sheetData>
    <row r="1" spans="1:13" ht="50.1" customHeight="1" x14ac:dyDescent="0.3">
      <c r="A1" s="279"/>
      <c r="B1" s="482">
        <v>2020</v>
      </c>
      <c r="C1" s="483">
        <v>2021</v>
      </c>
      <c r="D1" s="526" t="s">
        <v>174</v>
      </c>
      <c r="E1" s="483">
        <v>2022</v>
      </c>
      <c r="F1" s="526" t="s">
        <v>175</v>
      </c>
      <c r="G1" s="483">
        <v>2023</v>
      </c>
      <c r="H1" s="526" t="s">
        <v>119</v>
      </c>
      <c r="I1" s="527">
        <v>2024</v>
      </c>
      <c r="J1" s="528" t="s">
        <v>120</v>
      </c>
      <c r="K1" s="527">
        <v>2025</v>
      </c>
      <c r="L1" s="528" t="s">
        <v>121</v>
      </c>
      <c r="M1" s="552"/>
    </row>
    <row r="2" spans="1:13" ht="13.35" customHeight="1" x14ac:dyDescent="0.3">
      <c r="A2" s="529" t="s">
        <v>176</v>
      </c>
      <c r="B2" s="486">
        <v>1769432</v>
      </c>
      <c r="C2" s="486">
        <v>619488</v>
      </c>
      <c r="D2" s="94">
        <f t="shared" ref="D2:D18" si="0">(C2-B2)/B2</f>
        <v>-0.6498944293988127</v>
      </c>
      <c r="E2" s="486">
        <v>83438</v>
      </c>
      <c r="F2" s="86">
        <f t="shared" ref="F2:F18" si="1">(E2-C2)/C2</f>
        <v>-0.86531135389224645</v>
      </c>
      <c r="G2" s="486">
        <v>111060</v>
      </c>
      <c r="H2" s="86">
        <f>(G2-E2)/E2</f>
        <v>0.33104820345645869</v>
      </c>
      <c r="I2" s="530">
        <v>119003399.69</v>
      </c>
      <c r="J2" s="531">
        <v>7.1524829465392306E-2</v>
      </c>
      <c r="K2" s="530">
        <v>114924485.56999999</v>
      </c>
      <c r="L2" s="532">
        <v>-3.4275610029843098E-2</v>
      </c>
      <c r="M2" s="552"/>
    </row>
    <row r="3" spans="1:13" ht="13.35" customHeight="1" x14ac:dyDescent="0.3">
      <c r="A3" s="533" t="s">
        <v>177</v>
      </c>
      <c r="B3" s="490">
        <v>177663</v>
      </c>
      <c r="C3" s="490">
        <v>120009</v>
      </c>
      <c r="D3" s="147">
        <f t="shared" si="0"/>
        <v>-0.32451326387598994</v>
      </c>
      <c r="E3" s="490">
        <v>39085</v>
      </c>
      <c r="F3" s="143">
        <f t="shared" si="1"/>
        <v>-0.67431609295969464</v>
      </c>
      <c r="G3" s="490">
        <v>48463</v>
      </c>
      <c r="H3" s="143">
        <f>(G3-E3)/E3</f>
        <v>0.23993859536906742</v>
      </c>
      <c r="I3" s="534">
        <v>55476096.109999999</v>
      </c>
      <c r="J3" s="259">
        <v>0.144703170135315</v>
      </c>
      <c r="K3" s="534">
        <v>49496716.670000002</v>
      </c>
      <c r="L3" s="535">
        <v>-0.1077829886974</v>
      </c>
      <c r="M3" s="552"/>
    </row>
    <row r="4" spans="1:13" ht="13.35" customHeight="1" x14ac:dyDescent="0.3">
      <c r="A4" s="533" t="s">
        <v>178</v>
      </c>
      <c r="B4" s="490">
        <v>20911</v>
      </c>
      <c r="C4" s="490">
        <v>23175</v>
      </c>
      <c r="D4" s="147">
        <f t="shared" si="0"/>
        <v>0.10826837549615036</v>
      </c>
      <c r="E4" s="490">
        <v>30604</v>
      </c>
      <c r="F4" s="147">
        <f t="shared" si="1"/>
        <v>0.3205609492988134</v>
      </c>
      <c r="G4" s="490">
        <v>39874</v>
      </c>
      <c r="H4" s="147">
        <f>(G4-E4)/E4</f>
        <v>0.30290158149261537</v>
      </c>
      <c r="I4" s="534">
        <v>37176434.149999999</v>
      </c>
      <c r="J4" s="536">
        <v>-6.7642891493709598E-2</v>
      </c>
      <c r="K4" s="534">
        <v>45754238.130000003</v>
      </c>
      <c r="L4" s="537">
        <v>0.23073229523278499</v>
      </c>
      <c r="M4" s="552"/>
    </row>
    <row r="5" spans="1:13" ht="13.35" customHeight="1" x14ac:dyDescent="0.3">
      <c r="A5" s="533" t="s">
        <v>179</v>
      </c>
      <c r="B5" s="490">
        <v>1564788</v>
      </c>
      <c r="C5" s="490">
        <v>468129</v>
      </c>
      <c r="D5" s="147">
        <f t="shared" si="0"/>
        <v>-0.70083551254227405</v>
      </c>
      <c r="E5" s="490">
        <v>3268</v>
      </c>
      <c r="F5" s="147">
        <f t="shared" si="1"/>
        <v>-0.99301901826206029</v>
      </c>
      <c r="G5" s="490">
        <v>3888</v>
      </c>
      <c r="H5" s="147">
        <f>(G5-E5)/E5</f>
        <v>0.189718482252142</v>
      </c>
      <c r="I5" s="534">
        <v>4934507.78</v>
      </c>
      <c r="J5" s="536">
        <v>0.26923530335866802</v>
      </c>
      <c r="K5" s="534">
        <v>1657894.94</v>
      </c>
      <c r="L5" s="537">
        <v>-0.66402019939666601</v>
      </c>
      <c r="M5" s="552"/>
    </row>
    <row r="6" spans="1:13" ht="13.35" customHeight="1" x14ac:dyDescent="0.3">
      <c r="A6" s="533" t="s">
        <v>180</v>
      </c>
      <c r="B6" s="490">
        <v>87</v>
      </c>
      <c r="C6" s="490">
        <v>7</v>
      </c>
      <c r="D6" s="147">
        <f t="shared" si="0"/>
        <v>-0.91954022988505746</v>
      </c>
      <c r="E6" s="490">
        <v>43</v>
      </c>
      <c r="F6" s="147">
        <f t="shared" si="1"/>
        <v>5.1428571428571432</v>
      </c>
      <c r="G6" s="490">
        <v>8655</v>
      </c>
      <c r="H6" s="499" t="s">
        <v>181</v>
      </c>
      <c r="I6" s="534">
        <v>12840612.029999999</v>
      </c>
      <c r="J6" s="536">
        <v>0.48361385526185002</v>
      </c>
      <c r="K6" s="534">
        <v>8321455.2999999998</v>
      </c>
      <c r="L6" s="537">
        <v>-0.351942471234372</v>
      </c>
      <c r="M6" s="552"/>
    </row>
    <row r="7" spans="1:13" ht="13.35" customHeight="1" x14ac:dyDescent="0.3">
      <c r="A7" s="533" t="s">
        <v>182</v>
      </c>
      <c r="B7" s="490">
        <v>5984</v>
      </c>
      <c r="C7" s="490">
        <v>8168</v>
      </c>
      <c r="D7" s="147">
        <f t="shared" si="0"/>
        <v>0.36497326203208558</v>
      </c>
      <c r="E7" s="490">
        <v>10439</v>
      </c>
      <c r="F7" s="147">
        <f t="shared" si="1"/>
        <v>0.27803623898139079</v>
      </c>
      <c r="G7" s="490">
        <v>10180</v>
      </c>
      <c r="H7" s="147">
        <f t="shared" ref="H7:H15" si="2">(G7-E7)/E7</f>
        <v>-2.4810805632723441E-2</v>
      </c>
      <c r="I7" s="534">
        <v>8575749.6199999992</v>
      </c>
      <c r="J7" s="536">
        <v>-0.157606979446445</v>
      </c>
      <c r="K7" s="534">
        <v>9694180.5299999993</v>
      </c>
      <c r="L7" s="537">
        <v>0.13041785961097099</v>
      </c>
      <c r="M7" s="552"/>
    </row>
    <row r="8" spans="1:13" ht="13.35" customHeight="1" x14ac:dyDescent="0.3">
      <c r="A8" s="317" t="s">
        <v>183</v>
      </c>
      <c r="B8" s="495">
        <v>1750959</v>
      </c>
      <c r="C8" s="495">
        <v>1801949</v>
      </c>
      <c r="D8" s="28">
        <f t="shared" si="0"/>
        <v>2.9121184448065319E-2</v>
      </c>
      <c r="E8" s="495">
        <v>1797183</v>
      </c>
      <c r="F8" s="43">
        <f t="shared" si="1"/>
        <v>-2.6449139237569989E-3</v>
      </c>
      <c r="G8" s="495">
        <v>1908354</v>
      </c>
      <c r="H8" s="43">
        <f t="shared" si="2"/>
        <v>6.1858475180323877E-2</v>
      </c>
      <c r="I8" s="538">
        <v>1953489885.5799999</v>
      </c>
      <c r="J8" s="35">
        <v>2.3651715066297201E-2</v>
      </c>
      <c r="K8" s="538">
        <v>1943898400.5899999</v>
      </c>
      <c r="L8" s="539">
        <v>-4.9099230361011603E-3</v>
      </c>
      <c r="M8" s="552"/>
    </row>
    <row r="9" spans="1:13" ht="13.35" customHeight="1" x14ac:dyDescent="0.3">
      <c r="A9" s="533" t="s">
        <v>184</v>
      </c>
      <c r="B9" s="490">
        <v>712610</v>
      </c>
      <c r="C9" s="490">
        <v>782346</v>
      </c>
      <c r="D9" s="147">
        <f t="shared" si="0"/>
        <v>9.7859979511934994E-2</v>
      </c>
      <c r="E9" s="490">
        <v>784668</v>
      </c>
      <c r="F9" s="143">
        <f t="shared" si="1"/>
        <v>2.9679962574104043E-3</v>
      </c>
      <c r="G9" s="490">
        <v>867921</v>
      </c>
      <c r="H9" s="143">
        <f t="shared" si="2"/>
        <v>0.10609964978819067</v>
      </c>
      <c r="I9" s="534">
        <v>913305650.41999996</v>
      </c>
      <c r="J9" s="259">
        <v>5.2291303201406097E-2</v>
      </c>
      <c r="K9" s="534">
        <v>925786308.44000006</v>
      </c>
      <c r="L9" s="535">
        <v>1.36653682305159E-2</v>
      </c>
      <c r="M9" s="552"/>
    </row>
    <row r="10" spans="1:13" ht="13.35" customHeight="1" x14ac:dyDescent="0.3">
      <c r="A10" s="533" t="s">
        <v>185</v>
      </c>
      <c r="B10" s="490">
        <v>877352</v>
      </c>
      <c r="C10" s="490">
        <v>872839</v>
      </c>
      <c r="D10" s="147">
        <f t="shared" si="0"/>
        <v>-5.1438875160710867E-3</v>
      </c>
      <c r="E10" s="490">
        <v>866680</v>
      </c>
      <c r="F10" s="143">
        <f t="shared" si="1"/>
        <v>-7.0562841486230569E-3</v>
      </c>
      <c r="G10" s="490">
        <v>866188</v>
      </c>
      <c r="H10" s="143">
        <f t="shared" si="2"/>
        <v>-5.6768357409886006E-4</v>
      </c>
      <c r="I10" s="534">
        <v>868700307.33000004</v>
      </c>
      <c r="J10" s="259">
        <v>2.9000009411543899E-3</v>
      </c>
      <c r="K10" s="534">
        <v>869640747.77999997</v>
      </c>
      <c r="L10" s="535">
        <v>1.08258330527189E-3</v>
      </c>
      <c r="M10" s="552"/>
    </row>
    <row r="11" spans="1:13" ht="14.1" customHeight="1" x14ac:dyDescent="0.3">
      <c r="A11" s="533" t="s">
        <v>186</v>
      </c>
      <c r="B11" s="490">
        <v>75152</v>
      </c>
      <c r="C11" s="490">
        <v>67621</v>
      </c>
      <c r="D11" s="147">
        <f t="shared" si="0"/>
        <v>-0.10021024057909304</v>
      </c>
      <c r="E11" s="490">
        <v>73268</v>
      </c>
      <c r="F11" s="147">
        <f t="shared" si="1"/>
        <v>8.3509560639446326E-2</v>
      </c>
      <c r="G11" s="490">
        <v>101046</v>
      </c>
      <c r="H11" s="147">
        <f t="shared" si="2"/>
        <v>0.37912867827701041</v>
      </c>
      <c r="I11" s="534">
        <v>105029693.11</v>
      </c>
      <c r="J11" s="536">
        <v>3.9419666946751898E-2</v>
      </c>
      <c r="K11" s="534">
        <v>92972218.959999993</v>
      </c>
      <c r="L11" s="537">
        <v>-0.114800622499886</v>
      </c>
      <c r="M11" s="552"/>
    </row>
    <row r="12" spans="1:13" ht="14.1" customHeight="1" x14ac:dyDescent="0.3">
      <c r="A12" s="533" t="s">
        <v>187</v>
      </c>
      <c r="B12" s="490">
        <v>55596</v>
      </c>
      <c r="C12" s="490">
        <v>50953</v>
      </c>
      <c r="D12" s="147">
        <f t="shared" si="0"/>
        <v>-8.3513202388661056E-2</v>
      </c>
      <c r="E12" s="490">
        <v>47010</v>
      </c>
      <c r="F12" s="147">
        <f t="shared" si="1"/>
        <v>-7.7385041116322884E-2</v>
      </c>
      <c r="G12" s="490">
        <v>48872</v>
      </c>
      <c r="H12" s="147">
        <f t="shared" si="2"/>
        <v>3.9608593916188047E-2</v>
      </c>
      <c r="I12" s="534">
        <v>45107472.079999998</v>
      </c>
      <c r="J12" s="536">
        <v>-7.7033275218003405E-2</v>
      </c>
      <c r="K12" s="534">
        <v>37002970.850000001</v>
      </c>
      <c r="L12" s="537">
        <v>-0.17967092493293199</v>
      </c>
      <c r="M12" s="552"/>
    </row>
    <row r="13" spans="1:13" ht="14.1" customHeight="1" x14ac:dyDescent="0.3">
      <c r="A13" s="533" t="s">
        <v>188</v>
      </c>
      <c r="B13" s="490">
        <v>16330</v>
      </c>
      <c r="C13" s="490">
        <v>15625</v>
      </c>
      <c r="D13" s="147">
        <f t="shared" si="0"/>
        <v>-4.3172075933864053E-2</v>
      </c>
      <c r="E13" s="490">
        <v>13212</v>
      </c>
      <c r="F13" s="147">
        <f t="shared" si="1"/>
        <v>-0.15443200000000001</v>
      </c>
      <c r="G13" s="490">
        <v>10322</v>
      </c>
      <c r="H13" s="147">
        <f t="shared" si="2"/>
        <v>-0.21874053890402664</v>
      </c>
      <c r="I13" s="534">
        <v>9093362.9000000004</v>
      </c>
      <c r="J13" s="536">
        <v>-0.119027169435399</v>
      </c>
      <c r="K13" s="534">
        <v>7737645.1299999999</v>
      </c>
      <c r="L13" s="537">
        <v>-0.14908871282372299</v>
      </c>
      <c r="M13" s="552"/>
    </row>
    <row r="14" spans="1:13" ht="14.1" customHeight="1" x14ac:dyDescent="0.3">
      <c r="A14" s="533" t="s">
        <v>189</v>
      </c>
      <c r="B14" s="490">
        <v>360</v>
      </c>
      <c r="C14" s="490">
        <v>1704</v>
      </c>
      <c r="D14" s="147">
        <f t="shared" si="0"/>
        <v>3.7333333333333334</v>
      </c>
      <c r="E14" s="490">
        <v>674</v>
      </c>
      <c r="F14" s="147">
        <f t="shared" si="1"/>
        <v>-0.60446009389671362</v>
      </c>
      <c r="G14" s="490">
        <v>1542</v>
      </c>
      <c r="H14" s="147">
        <f t="shared" si="2"/>
        <v>1.2878338278931751</v>
      </c>
      <c r="I14" s="534">
        <v>0.13</v>
      </c>
      <c r="J14" s="536">
        <v>-0.99999991571307201</v>
      </c>
      <c r="K14" s="534">
        <v>-0.05</v>
      </c>
      <c r="L14" s="537">
        <v>-1.3846153846153799</v>
      </c>
      <c r="M14" s="552"/>
    </row>
    <row r="15" spans="1:13" ht="13.35" customHeight="1" x14ac:dyDescent="0.3">
      <c r="A15" s="533" t="s">
        <v>179</v>
      </c>
      <c r="B15" s="490">
        <v>12983</v>
      </c>
      <c r="C15" s="490">
        <v>10851</v>
      </c>
      <c r="D15" s="147">
        <f t="shared" si="0"/>
        <v>-0.16421474235538783</v>
      </c>
      <c r="E15" s="490">
        <v>11667</v>
      </c>
      <c r="F15" s="143">
        <f t="shared" si="1"/>
        <v>7.5200442355543268E-2</v>
      </c>
      <c r="G15" s="490">
        <v>12228</v>
      </c>
      <c r="H15" s="143">
        <f t="shared" si="2"/>
        <v>4.8084340447415788E-2</v>
      </c>
      <c r="I15" s="534">
        <v>11674191.279999999</v>
      </c>
      <c r="J15" s="259">
        <v>-4.5252056282907002E-2</v>
      </c>
      <c r="K15" s="534">
        <v>10538746.08</v>
      </c>
      <c r="L15" s="535">
        <v>-9.7261144071300501E-2</v>
      </c>
      <c r="M15" s="552"/>
    </row>
    <row r="16" spans="1:13" ht="13.35" customHeight="1" x14ac:dyDescent="0.3">
      <c r="A16" s="533" t="s">
        <v>190</v>
      </c>
      <c r="B16" s="490">
        <v>568</v>
      </c>
      <c r="C16" s="490">
        <v>4</v>
      </c>
      <c r="D16" s="147">
        <f t="shared" si="0"/>
        <v>-0.99295774647887325</v>
      </c>
      <c r="E16" s="490">
        <v>4</v>
      </c>
      <c r="F16" s="143">
        <f t="shared" si="1"/>
        <v>0</v>
      </c>
      <c r="G16" s="490">
        <v>234</v>
      </c>
      <c r="H16" s="209" t="s">
        <v>181</v>
      </c>
      <c r="I16" s="534">
        <v>579208.32999999996</v>
      </c>
      <c r="J16" s="259">
        <v>1.47323865730863</v>
      </c>
      <c r="K16" s="534">
        <v>219762.4</v>
      </c>
      <c r="L16" s="535">
        <v>-0.62058142361315805</v>
      </c>
      <c r="M16" s="552"/>
    </row>
    <row r="17" spans="1:13" ht="13.35" customHeight="1" x14ac:dyDescent="0.3">
      <c r="A17" s="533" t="s">
        <v>182</v>
      </c>
      <c r="B17" s="490">
        <v>10</v>
      </c>
      <c r="C17" s="490">
        <v>6</v>
      </c>
      <c r="D17" s="147">
        <f t="shared" si="0"/>
        <v>-0.4</v>
      </c>
      <c r="E17" s="490">
        <v>0</v>
      </c>
      <c r="F17" s="143">
        <f t="shared" si="1"/>
        <v>-1</v>
      </c>
      <c r="G17" s="490">
        <v>0</v>
      </c>
      <c r="H17" s="143">
        <f>IFERROR((G17-E17)/E17,0)</f>
        <v>0</v>
      </c>
      <c r="I17" s="534">
        <v>0</v>
      </c>
      <c r="J17" s="259">
        <v>0</v>
      </c>
      <c r="K17" s="534">
        <v>1</v>
      </c>
      <c r="L17" s="535">
        <v>0</v>
      </c>
      <c r="M17" s="552"/>
    </row>
    <row r="18" spans="1:13" ht="13.35" customHeight="1" x14ac:dyDescent="0.3">
      <c r="A18" s="505" t="s">
        <v>191</v>
      </c>
      <c r="B18" s="506">
        <v>3520391</v>
      </c>
      <c r="C18" s="506">
        <v>2421437</v>
      </c>
      <c r="D18" s="74">
        <f t="shared" si="0"/>
        <v>-0.31216816541117165</v>
      </c>
      <c r="E18" s="506">
        <f>SUM(E2+E8)</f>
        <v>1880621</v>
      </c>
      <c r="F18" s="76">
        <f t="shared" si="1"/>
        <v>-0.22334506328267059</v>
      </c>
      <c r="G18" s="506">
        <v>2019414</v>
      </c>
      <c r="H18" s="76">
        <f>(G18-E18)/E18</f>
        <v>7.3801685719770221E-2</v>
      </c>
      <c r="I18" s="540">
        <v>2072493285.27</v>
      </c>
      <c r="J18" s="80">
        <v>2.62845490160326E-2</v>
      </c>
      <c r="K18" s="540">
        <v>2058822886.1600001</v>
      </c>
      <c r="L18" s="541">
        <v>-6.5961126181496299E-3</v>
      </c>
      <c r="M18" s="552"/>
    </row>
    <row r="19" spans="1:13" ht="13.35" customHeight="1" x14ac:dyDescent="0.25">
      <c r="A19" s="553"/>
      <c r="B19" s="554"/>
      <c r="C19" s="554"/>
      <c r="D19" s="554"/>
      <c r="E19" s="554"/>
      <c r="F19" s="555"/>
      <c r="G19" s="554"/>
      <c r="H19" s="555"/>
      <c r="I19" s="556"/>
      <c r="J19" s="557"/>
      <c r="K19" s="556"/>
      <c r="L19" s="557"/>
    </row>
    <row r="20" spans="1:13" ht="14.1" customHeight="1" x14ac:dyDescent="0.3">
      <c r="A20" s="529" t="s">
        <v>192</v>
      </c>
      <c r="B20" s="542">
        <v>142568</v>
      </c>
      <c r="C20" s="486">
        <v>141068</v>
      </c>
      <c r="D20" s="94">
        <f t="shared" ref="D20:D40" si="3">(C20-B20)/B20</f>
        <v>-1.0521295101285001E-2</v>
      </c>
      <c r="E20" s="486">
        <v>177754</v>
      </c>
      <c r="F20" s="94">
        <f t="shared" ref="F20:F40" si="4">(E20-C20)/C20</f>
        <v>0.26005897864859501</v>
      </c>
      <c r="G20" s="486">
        <v>210322</v>
      </c>
      <c r="H20" s="94">
        <f t="shared" ref="H20:H40" si="5">(G20-E20)/E20</f>
        <v>0.18321950560887518</v>
      </c>
      <c r="I20" s="530">
        <v>261962953.58000001</v>
      </c>
      <c r="J20" s="543">
        <v>0.245532527150019</v>
      </c>
      <c r="K20" s="530">
        <v>305316791.81</v>
      </c>
      <c r="L20" s="544">
        <v>0.16549606590368601</v>
      </c>
      <c r="M20" s="552"/>
    </row>
    <row r="21" spans="1:13" ht="13.35" customHeight="1" x14ac:dyDescent="0.3">
      <c r="A21" s="533" t="s">
        <v>193</v>
      </c>
      <c r="B21" s="545">
        <v>13250</v>
      </c>
      <c r="C21" s="490">
        <v>17211</v>
      </c>
      <c r="D21" s="147">
        <f t="shared" si="3"/>
        <v>0.29894339622641508</v>
      </c>
      <c r="E21" s="490">
        <v>18399</v>
      </c>
      <c r="F21" s="147">
        <f t="shared" si="4"/>
        <v>6.9025623147986756E-2</v>
      </c>
      <c r="G21" s="490">
        <v>13851</v>
      </c>
      <c r="H21" s="147">
        <f t="shared" si="5"/>
        <v>-0.24718734713843143</v>
      </c>
      <c r="I21" s="534">
        <v>18211064.379999999</v>
      </c>
      <c r="J21" s="536">
        <v>0.31478308815112399</v>
      </c>
      <c r="K21" s="534">
        <v>18987971.640000001</v>
      </c>
      <c r="L21" s="537">
        <v>4.2661276891274198E-2</v>
      </c>
      <c r="M21" s="552"/>
    </row>
    <row r="22" spans="1:13" ht="13.35" customHeight="1" x14ac:dyDescent="0.3">
      <c r="A22" s="533" t="s">
        <v>194</v>
      </c>
      <c r="B22" s="545">
        <v>69931</v>
      </c>
      <c r="C22" s="490">
        <v>65245</v>
      </c>
      <c r="D22" s="147">
        <f t="shared" si="3"/>
        <v>-6.7008908781513207E-2</v>
      </c>
      <c r="E22" s="490">
        <v>108659</v>
      </c>
      <c r="F22" s="147">
        <f t="shared" si="4"/>
        <v>0.66539964748256575</v>
      </c>
      <c r="G22" s="490">
        <v>130134</v>
      </c>
      <c r="H22" s="147">
        <f t="shared" si="5"/>
        <v>0.19763664307604525</v>
      </c>
      <c r="I22" s="534">
        <v>163886851.84</v>
      </c>
      <c r="J22" s="536">
        <v>0.25936773189410001</v>
      </c>
      <c r="K22" s="534">
        <v>154579728.59999999</v>
      </c>
      <c r="L22" s="537">
        <v>-5.67899324168262E-2</v>
      </c>
      <c r="M22" s="552"/>
    </row>
    <row r="23" spans="1:13" ht="13.35" customHeight="1" x14ac:dyDescent="0.3">
      <c r="A23" s="533" t="s">
        <v>195</v>
      </c>
      <c r="B23" s="545">
        <v>8263</v>
      </c>
      <c r="C23" s="490">
        <v>9034</v>
      </c>
      <c r="D23" s="147">
        <f t="shared" si="3"/>
        <v>9.330751543023115E-2</v>
      </c>
      <c r="E23" s="490">
        <v>9693</v>
      </c>
      <c r="F23" s="147">
        <f t="shared" si="4"/>
        <v>7.2946646003984941E-2</v>
      </c>
      <c r="G23" s="490">
        <v>10724</v>
      </c>
      <c r="H23" s="147">
        <f t="shared" si="5"/>
        <v>0.10636541834313422</v>
      </c>
      <c r="I23" s="534">
        <v>11678769.01</v>
      </c>
      <c r="J23" s="536">
        <v>8.9018997813760506E-2</v>
      </c>
      <c r="K23" s="534">
        <v>9877640.1500000004</v>
      </c>
      <c r="L23" s="537">
        <v>-0.15422249198162699</v>
      </c>
      <c r="M23" s="552"/>
    </row>
    <row r="24" spans="1:13" ht="13.35" customHeight="1" x14ac:dyDescent="0.3">
      <c r="A24" s="533" t="s">
        <v>196</v>
      </c>
      <c r="B24" s="545">
        <v>23094</v>
      </c>
      <c r="C24" s="490">
        <v>22832</v>
      </c>
      <c r="D24" s="147">
        <f t="shared" si="3"/>
        <v>-1.1344938079154758E-2</v>
      </c>
      <c r="E24" s="490">
        <v>8591</v>
      </c>
      <c r="F24" s="147">
        <f t="shared" si="4"/>
        <v>-0.62372985283812188</v>
      </c>
      <c r="G24" s="490">
        <v>5295</v>
      </c>
      <c r="H24" s="147">
        <f t="shared" si="5"/>
        <v>-0.38365731579560003</v>
      </c>
      <c r="I24" s="534">
        <v>9287659.5700000003</v>
      </c>
      <c r="J24" s="536">
        <v>0.75389800273436103</v>
      </c>
      <c r="K24" s="534">
        <v>51695970.600000001</v>
      </c>
      <c r="L24" s="546" t="s">
        <v>197</v>
      </c>
      <c r="M24" s="552"/>
    </row>
    <row r="25" spans="1:13" ht="13.35" customHeight="1" x14ac:dyDescent="0.3">
      <c r="A25" s="533" t="s">
        <v>198</v>
      </c>
      <c r="B25" s="545">
        <v>2710</v>
      </c>
      <c r="C25" s="490">
        <v>1532</v>
      </c>
      <c r="D25" s="147">
        <f t="shared" si="3"/>
        <v>-0.43468634686346863</v>
      </c>
      <c r="E25" s="490">
        <v>3036</v>
      </c>
      <c r="F25" s="147">
        <f t="shared" si="4"/>
        <v>0.98172323759791125</v>
      </c>
      <c r="G25" s="490">
        <v>7243</v>
      </c>
      <c r="H25" s="147">
        <f t="shared" si="5"/>
        <v>1.3857048748353096</v>
      </c>
      <c r="I25" s="534">
        <v>15319913.41</v>
      </c>
      <c r="J25" s="498" t="s">
        <v>197</v>
      </c>
      <c r="K25" s="534">
        <v>24864858.010000002</v>
      </c>
      <c r="L25" s="537">
        <v>0.62304168075581801</v>
      </c>
      <c r="M25" s="552"/>
    </row>
    <row r="26" spans="1:13" ht="13.35" customHeight="1" x14ac:dyDescent="0.3">
      <c r="A26" s="533" t="s">
        <v>199</v>
      </c>
      <c r="B26" s="545">
        <v>8950</v>
      </c>
      <c r="C26" s="490">
        <v>10209</v>
      </c>
      <c r="D26" s="147">
        <f t="shared" si="3"/>
        <v>0.14067039106145252</v>
      </c>
      <c r="E26" s="490">
        <v>12248</v>
      </c>
      <c r="F26" s="147">
        <f t="shared" si="4"/>
        <v>0.19972573219708101</v>
      </c>
      <c r="G26" s="490">
        <v>17639</v>
      </c>
      <c r="H26" s="147">
        <f t="shared" si="5"/>
        <v>0.44015349444807317</v>
      </c>
      <c r="I26" s="534">
        <v>18945181.440000001</v>
      </c>
      <c r="J26" s="536">
        <v>7.4022999348732896E-2</v>
      </c>
      <c r="K26" s="534">
        <v>22996518.920000002</v>
      </c>
      <c r="L26" s="537">
        <v>0.21384530029034801</v>
      </c>
      <c r="M26" s="552"/>
    </row>
    <row r="27" spans="1:13" ht="13.35" customHeight="1" x14ac:dyDescent="0.3">
      <c r="A27" s="533" t="s">
        <v>200</v>
      </c>
      <c r="B27" s="545">
        <v>16371</v>
      </c>
      <c r="C27" s="490">
        <v>15004</v>
      </c>
      <c r="D27" s="147">
        <f t="shared" si="3"/>
        <v>-8.3501313297904833E-2</v>
      </c>
      <c r="E27" s="490">
        <v>17128</v>
      </c>
      <c r="F27" s="147">
        <f t="shared" si="4"/>
        <v>0.14156225006664888</v>
      </c>
      <c r="G27" s="490">
        <v>25435</v>
      </c>
      <c r="H27" s="147">
        <f t="shared" si="5"/>
        <v>0.48499532928538064</v>
      </c>
      <c r="I27" s="534">
        <v>24633513.93</v>
      </c>
      <c r="J27" s="536">
        <v>-3.1497580257430699E-2</v>
      </c>
      <c r="K27" s="534">
        <v>22314103.890000001</v>
      </c>
      <c r="L27" s="537">
        <v>-9.4156702334957904E-2</v>
      </c>
      <c r="M27" s="552"/>
    </row>
    <row r="28" spans="1:13" ht="13.35" customHeight="1" x14ac:dyDescent="0.3">
      <c r="A28" s="317" t="s">
        <v>201</v>
      </c>
      <c r="B28" s="547">
        <v>564007</v>
      </c>
      <c r="C28" s="495">
        <v>506840</v>
      </c>
      <c r="D28" s="28">
        <f t="shared" si="3"/>
        <v>-0.10135867108032347</v>
      </c>
      <c r="E28" s="495">
        <v>354400</v>
      </c>
      <c r="F28" s="28">
        <f t="shared" si="4"/>
        <v>-0.30076552758266911</v>
      </c>
      <c r="G28" s="495">
        <v>361560</v>
      </c>
      <c r="H28" s="28">
        <f t="shared" si="5"/>
        <v>2.0203160270880361E-2</v>
      </c>
      <c r="I28" s="538">
        <v>378194300.5</v>
      </c>
      <c r="J28" s="37">
        <v>4.6007948826734597E-2</v>
      </c>
      <c r="K28" s="538">
        <v>276027972.33999997</v>
      </c>
      <c r="L28" s="548">
        <v>-0.270142432143818</v>
      </c>
      <c r="M28" s="552"/>
    </row>
    <row r="29" spans="1:13" ht="13.35" customHeight="1" x14ac:dyDescent="0.3">
      <c r="A29" s="533" t="s">
        <v>194</v>
      </c>
      <c r="B29" s="545">
        <v>193858</v>
      </c>
      <c r="C29" s="490">
        <v>164861</v>
      </c>
      <c r="D29" s="147">
        <f t="shared" si="3"/>
        <v>-0.14957855750085114</v>
      </c>
      <c r="E29" s="490">
        <v>17365</v>
      </c>
      <c r="F29" s="147">
        <f t="shared" si="4"/>
        <v>-0.89466884223679344</v>
      </c>
      <c r="G29" s="490">
        <v>24336</v>
      </c>
      <c r="H29" s="147">
        <f t="shared" si="5"/>
        <v>0.40143967751223725</v>
      </c>
      <c r="I29" s="534">
        <v>25724980</v>
      </c>
      <c r="J29" s="536">
        <v>5.7059544537519297E-2</v>
      </c>
      <c r="K29" s="534">
        <v>215797.93</v>
      </c>
      <c r="L29" s="537">
        <v>-0.99161134702534304</v>
      </c>
      <c r="M29" s="552"/>
    </row>
    <row r="30" spans="1:13" ht="13.35" customHeight="1" x14ac:dyDescent="0.3">
      <c r="A30" s="533" t="s">
        <v>195</v>
      </c>
      <c r="B30" s="545">
        <v>60187</v>
      </c>
      <c r="C30" s="490">
        <v>54202</v>
      </c>
      <c r="D30" s="147">
        <f t="shared" si="3"/>
        <v>-9.9440078422250652E-2</v>
      </c>
      <c r="E30" s="490">
        <v>48945</v>
      </c>
      <c r="F30" s="147">
        <f t="shared" si="4"/>
        <v>-9.6989040994797243E-2</v>
      </c>
      <c r="G30" s="490">
        <v>48491</v>
      </c>
      <c r="H30" s="147">
        <f t="shared" si="5"/>
        <v>-9.2757176422515065E-3</v>
      </c>
      <c r="I30" s="534">
        <v>41793620.850000001</v>
      </c>
      <c r="J30" s="536">
        <v>-0.138112899725188</v>
      </c>
      <c r="K30" s="534">
        <v>29370974.440000001</v>
      </c>
      <c r="L30" s="537">
        <v>-0.29723785968642602</v>
      </c>
      <c r="M30" s="552"/>
    </row>
    <row r="31" spans="1:13" ht="13.35" customHeight="1" x14ac:dyDescent="0.3">
      <c r="A31" s="533" t="s">
        <v>196</v>
      </c>
      <c r="B31" s="545">
        <v>21123</v>
      </c>
      <c r="C31" s="490">
        <v>6263</v>
      </c>
      <c r="D31" s="147">
        <f t="shared" si="3"/>
        <v>-0.70349855607631495</v>
      </c>
      <c r="E31" s="490">
        <v>8833</v>
      </c>
      <c r="F31" s="147">
        <f t="shared" si="4"/>
        <v>0.41034647932300816</v>
      </c>
      <c r="G31" s="490">
        <v>14063</v>
      </c>
      <c r="H31" s="147">
        <f t="shared" si="5"/>
        <v>0.5920978150118873</v>
      </c>
      <c r="I31" s="534">
        <v>40507528.659999996</v>
      </c>
      <c r="J31" s="498" t="s">
        <v>197</v>
      </c>
      <c r="K31" s="534">
        <v>37482517.659999996</v>
      </c>
      <c r="L31" s="537">
        <v>-7.4677747571085695E-2</v>
      </c>
      <c r="M31" s="552"/>
    </row>
    <row r="32" spans="1:13" ht="13.35" customHeight="1" x14ac:dyDescent="0.3">
      <c r="A32" s="533" t="s">
        <v>202</v>
      </c>
      <c r="B32" s="545">
        <v>287712</v>
      </c>
      <c r="C32" s="490">
        <v>280527</v>
      </c>
      <c r="D32" s="147">
        <f t="shared" si="3"/>
        <v>-2.4972889556222889E-2</v>
      </c>
      <c r="E32" s="490">
        <v>278178</v>
      </c>
      <c r="F32" s="147">
        <f t="shared" si="4"/>
        <v>-8.3735255429958615E-3</v>
      </c>
      <c r="G32" s="490">
        <v>273894</v>
      </c>
      <c r="H32" s="147">
        <f t="shared" si="5"/>
        <v>-1.5400211375450251E-2</v>
      </c>
      <c r="I32" s="534">
        <v>269373694.07999998</v>
      </c>
      <c r="J32" s="536">
        <v>-1.6502154193112399E-2</v>
      </c>
      <c r="K32" s="534">
        <v>207968432.31</v>
      </c>
      <c r="L32" s="537">
        <v>-0.22795567317632601</v>
      </c>
      <c r="M32" s="552"/>
    </row>
    <row r="33" spans="1:13" ht="13.35" customHeight="1" x14ac:dyDescent="0.3">
      <c r="A33" s="533" t="s">
        <v>200</v>
      </c>
      <c r="B33" s="545">
        <v>1126</v>
      </c>
      <c r="C33" s="490">
        <v>988</v>
      </c>
      <c r="D33" s="147">
        <f t="shared" si="3"/>
        <v>-0.12255772646536411</v>
      </c>
      <c r="E33" s="490">
        <v>1078</v>
      </c>
      <c r="F33" s="147">
        <f t="shared" si="4"/>
        <v>9.1093117408906882E-2</v>
      </c>
      <c r="G33" s="490">
        <v>775</v>
      </c>
      <c r="H33" s="147">
        <f t="shared" si="5"/>
        <v>-0.28107606679035252</v>
      </c>
      <c r="I33" s="534">
        <v>794476.91</v>
      </c>
      <c r="J33" s="536">
        <v>2.4473943130926899E-2</v>
      </c>
      <c r="K33" s="534">
        <v>990250</v>
      </c>
      <c r="L33" s="537">
        <v>0.24641759569828101</v>
      </c>
      <c r="M33" s="552"/>
    </row>
    <row r="34" spans="1:13" ht="13.35" customHeight="1" x14ac:dyDescent="0.3">
      <c r="A34" s="317" t="s">
        <v>203</v>
      </c>
      <c r="B34" s="547">
        <v>2813815</v>
      </c>
      <c r="C34" s="495">
        <v>1773530</v>
      </c>
      <c r="D34" s="28">
        <f t="shared" si="3"/>
        <v>-0.36970625289864473</v>
      </c>
      <c r="E34" s="495">
        <v>1348466</v>
      </c>
      <c r="F34" s="28">
        <f t="shared" si="4"/>
        <v>-0.23967116428817106</v>
      </c>
      <c r="G34" s="495">
        <v>1447214</v>
      </c>
      <c r="H34" s="28">
        <f t="shared" si="5"/>
        <v>7.3229877505254115E-2</v>
      </c>
      <c r="I34" s="538">
        <v>1432336028.9100001</v>
      </c>
      <c r="J34" s="37">
        <v>-1.0280690347513E-2</v>
      </c>
      <c r="K34" s="538">
        <v>1477478119.3099999</v>
      </c>
      <c r="L34" s="548">
        <v>3.1516410596997203E-2</v>
      </c>
      <c r="M34" s="552"/>
    </row>
    <row r="35" spans="1:13" ht="13.35" customHeight="1" x14ac:dyDescent="0.3">
      <c r="A35" s="533" t="s">
        <v>204</v>
      </c>
      <c r="B35" s="545">
        <v>105700</v>
      </c>
      <c r="C35" s="490">
        <v>83600</v>
      </c>
      <c r="D35" s="147">
        <f t="shared" si="3"/>
        <v>-0.20908230842005676</v>
      </c>
      <c r="E35" s="490">
        <v>80200</v>
      </c>
      <c r="F35" s="147">
        <f t="shared" si="4"/>
        <v>-4.0669856459330141E-2</v>
      </c>
      <c r="G35" s="490">
        <v>75000</v>
      </c>
      <c r="H35" s="147">
        <f t="shared" si="5"/>
        <v>-6.4837905236907731E-2</v>
      </c>
      <c r="I35" s="534">
        <v>75000000</v>
      </c>
      <c r="J35" s="536">
        <v>0</v>
      </c>
      <c r="K35" s="534">
        <v>75000000</v>
      </c>
      <c r="L35" s="537">
        <v>0</v>
      </c>
      <c r="M35" s="552"/>
    </row>
    <row r="36" spans="1:13" ht="13.35" customHeight="1" x14ac:dyDescent="0.3">
      <c r="A36" s="533" t="s">
        <v>205</v>
      </c>
      <c r="B36" s="545">
        <v>173033</v>
      </c>
      <c r="C36" s="490">
        <v>195133</v>
      </c>
      <c r="D36" s="147">
        <f t="shared" si="3"/>
        <v>0.12772130171701351</v>
      </c>
      <c r="E36" s="490">
        <v>198533</v>
      </c>
      <c r="F36" s="147">
        <f t="shared" si="4"/>
        <v>1.7424013365243192E-2</v>
      </c>
      <c r="G36" s="490">
        <v>207859</v>
      </c>
      <c r="H36" s="147">
        <f t="shared" si="5"/>
        <v>4.6974558385759549E-2</v>
      </c>
      <c r="I36" s="534">
        <v>208253881.88</v>
      </c>
      <c r="J36" s="536">
        <v>1.8974380064049601E-3</v>
      </c>
      <c r="K36" s="534">
        <v>208502256.96000001</v>
      </c>
      <c r="L36" s="537">
        <v>1.19265522331591E-3</v>
      </c>
      <c r="M36" s="552"/>
    </row>
    <row r="37" spans="1:13" ht="14.1" customHeight="1" x14ac:dyDescent="0.3">
      <c r="A37" s="533" t="s">
        <v>206</v>
      </c>
      <c r="B37" s="545">
        <v>3049733</v>
      </c>
      <c r="C37" s="490">
        <v>1566051</v>
      </c>
      <c r="D37" s="147">
        <f t="shared" si="3"/>
        <v>-0.48649570306646517</v>
      </c>
      <c r="E37" s="490">
        <v>1425431</v>
      </c>
      <c r="F37" s="147">
        <f t="shared" si="4"/>
        <v>-8.9792733442269762E-2</v>
      </c>
      <c r="G37" s="490">
        <v>1242152</v>
      </c>
      <c r="H37" s="147">
        <f t="shared" si="5"/>
        <v>-0.1285779529138906</v>
      </c>
      <c r="I37" s="534">
        <v>1300943961.5799999</v>
      </c>
      <c r="J37" s="536">
        <v>4.7330726652416097E-2</v>
      </c>
      <c r="K37" s="534">
        <v>1469407916.21</v>
      </c>
      <c r="L37" s="537">
        <v>0.12949362893802199</v>
      </c>
      <c r="M37" s="552"/>
    </row>
    <row r="38" spans="1:13" ht="14.1" customHeight="1" x14ac:dyDescent="0.3">
      <c r="A38" s="533" t="s">
        <v>207</v>
      </c>
      <c r="B38" s="545">
        <v>833</v>
      </c>
      <c r="C38" s="490">
        <v>893</v>
      </c>
      <c r="D38" s="147">
        <f t="shared" si="3"/>
        <v>7.202881152460984E-2</v>
      </c>
      <c r="E38" s="490">
        <v>921</v>
      </c>
      <c r="F38" s="147">
        <f t="shared" si="4"/>
        <v>3.1354983202687571E-2</v>
      </c>
      <c r="G38" s="490">
        <v>934</v>
      </c>
      <c r="H38" s="147">
        <f t="shared" si="5"/>
        <v>1.4115092290988056E-2</v>
      </c>
      <c r="I38" s="534">
        <v>847927.71</v>
      </c>
      <c r="J38" s="536">
        <v>-9.1915904972078397E-2</v>
      </c>
      <c r="K38" s="534">
        <v>847927.71</v>
      </c>
      <c r="L38" s="537">
        <v>0</v>
      </c>
      <c r="M38" s="552"/>
    </row>
    <row r="39" spans="1:13" ht="13.35" customHeight="1" x14ac:dyDescent="0.3">
      <c r="A39" s="533" t="s">
        <v>208</v>
      </c>
      <c r="B39" s="545">
        <v>-515534</v>
      </c>
      <c r="C39" s="490">
        <v>-72147</v>
      </c>
      <c r="D39" s="147">
        <f t="shared" si="3"/>
        <v>-0.86005384707895116</v>
      </c>
      <c r="E39" s="490">
        <v>-356618</v>
      </c>
      <c r="F39" s="147">
        <f t="shared" si="4"/>
        <v>3.9429359502127599</v>
      </c>
      <c r="G39" s="490">
        <v>-78731</v>
      </c>
      <c r="H39" s="147">
        <f t="shared" si="5"/>
        <v>-0.77922875457772744</v>
      </c>
      <c r="I39" s="534">
        <v>-152709742.25999999</v>
      </c>
      <c r="J39" s="536">
        <v>0.93964303521582304</v>
      </c>
      <c r="K39" s="534">
        <v>-276279981.56999999</v>
      </c>
      <c r="L39" s="537">
        <v>0.80918373301693003</v>
      </c>
      <c r="M39" s="552"/>
    </row>
    <row r="40" spans="1:13" ht="13.35" customHeight="1" x14ac:dyDescent="0.3">
      <c r="A40" s="317" t="s">
        <v>209</v>
      </c>
      <c r="B40" s="547">
        <v>2813815</v>
      </c>
      <c r="C40" s="495">
        <v>1773530</v>
      </c>
      <c r="D40" s="28">
        <f t="shared" si="3"/>
        <v>-0.36970625289864473</v>
      </c>
      <c r="E40" s="495">
        <v>1348466</v>
      </c>
      <c r="F40" s="28">
        <f t="shared" si="4"/>
        <v>-0.23967116428817106</v>
      </c>
      <c r="G40" s="495">
        <v>1447214</v>
      </c>
      <c r="H40" s="28">
        <f t="shared" si="5"/>
        <v>7.3229877505254115E-2</v>
      </c>
      <c r="I40" s="538">
        <v>1432336028.9100001</v>
      </c>
      <c r="J40" s="37">
        <v>-1.0280690347513E-2</v>
      </c>
      <c r="K40" s="538">
        <v>1477478119.3099999</v>
      </c>
      <c r="L40" s="548">
        <v>3.1516410596997203E-2</v>
      </c>
      <c r="M40" s="552"/>
    </row>
    <row r="41" spans="1:13" ht="13.35" customHeight="1" x14ac:dyDescent="0.3">
      <c r="A41" s="502" t="s">
        <v>210</v>
      </c>
      <c r="B41" s="549" t="s">
        <v>167</v>
      </c>
      <c r="C41" s="229" t="s">
        <v>167</v>
      </c>
      <c r="D41" s="229" t="s">
        <v>167</v>
      </c>
      <c r="E41" s="229" t="s">
        <v>167</v>
      </c>
      <c r="F41" s="229" t="s">
        <v>167</v>
      </c>
      <c r="G41" s="490">
        <v>318</v>
      </c>
      <c r="H41" s="147">
        <v>1</v>
      </c>
      <c r="I41" s="534">
        <v>0</v>
      </c>
      <c r="J41" s="536">
        <v>-1</v>
      </c>
      <c r="K41" s="534">
        <v>0</v>
      </c>
      <c r="L41" s="537">
        <v>0</v>
      </c>
      <c r="M41" s="552"/>
    </row>
    <row r="42" spans="1:13" ht="13.35" customHeight="1" x14ac:dyDescent="0.3">
      <c r="A42" s="317" t="s">
        <v>211</v>
      </c>
      <c r="B42" s="547">
        <v>2813815</v>
      </c>
      <c r="C42" s="547">
        <v>1773530</v>
      </c>
      <c r="D42" s="28">
        <f>(C42-B42)/B42</f>
        <v>-0.36970625289864473</v>
      </c>
      <c r="E42" s="547">
        <v>1348466</v>
      </c>
      <c r="F42" s="28">
        <f>(E42-C42)/C42</f>
        <v>-0.23967116428817106</v>
      </c>
      <c r="G42" s="495">
        <v>1447532</v>
      </c>
      <c r="H42" s="28">
        <f>(G42-E42)/E42</f>
        <v>7.3465701026203103E-2</v>
      </c>
      <c r="I42" s="538">
        <v>1432336028.9100001</v>
      </c>
      <c r="J42" s="37">
        <v>-1.04979635731703E-2</v>
      </c>
      <c r="K42" s="538">
        <v>1477478119.3099999</v>
      </c>
      <c r="L42" s="548">
        <v>3.1516410596997203E-2</v>
      </c>
      <c r="M42" s="552"/>
    </row>
    <row r="43" spans="1:13" ht="13.35" customHeight="1" x14ac:dyDescent="0.3">
      <c r="A43" s="505" t="s">
        <v>212</v>
      </c>
      <c r="B43" s="550">
        <v>3520391</v>
      </c>
      <c r="C43" s="506">
        <v>2421437</v>
      </c>
      <c r="D43" s="74">
        <f>(C43-B43)/B43</f>
        <v>-0.31216816541117165</v>
      </c>
      <c r="E43" s="506">
        <v>1880621</v>
      </c>
      <c r="F43" s="74">
        <f>(E43-C43)/C43</f>
        <v>-0.22334506328267059</v>
      </c>
      <c r="G43" s="506">
        <v>2019414</v>
      </c>
      <c r="H43" s="74">
        <f>(G43-E43)/E43</f>
        <v>7.3801685719770221E-2</v>
      </c>
      <c r="I43" s="540">
        <v>2072493282.99</v>
      </c>
      <c r="J43" s="81">
        <v>2.6284549010134401E-2</v>
      </c>
      <c r="K43" s="540">
        <v>2058822883.46</v>
      </c>
      <c r="L43" s="551">
        <v>-6.59611282806061E-3</v>
      </c>
      <c r="M43" s="552"/>
    </row>
    <row r="44" spans="1:13" ht="13.35" customHeight="1" x14ac:dyDescent="0.3">
      <c r="A44" s="524"/>
      <c r="B44" s="558"/>
      <c r="C44" s="328"/>
      <c r="D44" s="328"/>
      <c r="E44" s="328"/>
      <c r="F44" s="328"/>
      <c r="G44" s="331"/>
      <c r="H44" s="331"/>
      <c r="I44" s="525"/>
      <c r="J44" s="525"/>
      <c r="K44" s="525"/>
      <c r="L44" s="333"/>
    </row>
    <row r="45" spans="1:13" ht="13.35" customHeight="1" x14ac:dyDescent="0.25">
      <c r="A45" s="337"/>
      <c r="B45" s="337"/>
      <c r="G45" s="337"/>
      <c r="H45" s="337"/>
      <c r="I45" s="511"/>
      <c r="J45" s="511"/>
      <c r="K45" s="511"/>
    </row>
    <row r="46" spans="1:13" ht="13.35" customHeight="1" x14ac:dyDescent="0.25">
      <c r="A46" s="337"/>
      <c r="B46" s="337"/>
      <c r="G46" s="337"/>
      <c r="H46" s="337"/>
      <c r="I46" s="511"/>
      <c r="J46" s="511"/>
      <c r="K46" s="511"/>
    </row>
    <row r="47" spans="1:13" ht="17.399999999999999" customHeight="1" x14ac:dyDescent="0.25">
      <c r="B47" s="337"/>
      <c r="G47" s="337"/>
      <c r="H47" s="337"/>
      <c r="I47" s="511"/>
      <c r="J47" s="511"/>
      <c r="K47" s="511"/>
    </row>
    <row r="48" spans="1:13" ht="17.399999999999999" customHeight="1" x14ac:dyDescent="0.25">
      <c r="B48" s="337"/>
    </row>
    <row r="49" spans="2:11" ht="17.399999999999999" customHeight="1" x14ac:dyDescent="0.25">
      <c r="B49" s="337"/>
    </row>
    <row r="50" spans="2:11" ht="17.399999999999999" customHeight="1" x14ac:dyDescent="0.25">
      <c r="B50" s="337"/>
    </row>
    <row r="51" spans="2:11" ht="17.399999999999999" customHeight="1" x14ac:dyDescent="0.25"/>
    <row r="52" spans="2:11" ht="17.399999999999999" customHeight="1" x14ac:dyDescent="0.25"/>
    <row r="53" spans="2:11" ht="17.399999999999999" customHeight="1" x14ac:dyDescent="0.25"/>
    <row r="54" spans="2:11" ht="17.399999999999999" customHeight="1" x14ac:dyDescent="0.25"/>
    <row r="55" spans="2:11" ht="17.399999999999999" customHeight="1" x14ac:dyDescent="0.25"/>
    <row r="56" spans="2:11" ht="17.399999999999999" customHeight="1" x14ac:dyDescent="0.25"/>
    <row r="57" spans="2:11" ht="17.399999999999999" customHeight="1" x14ac:dyDescent="0.25"/>
    <row r="58" spans="2:11" ht="17.399999999999999" customHeight="1" x14ac:dyDescent="0.25"/>
    <row r="59" spans="2:11" ht="17.399999999999999" customHeight="1" x14ac:dyDescent="0.25"/>
    <row r="60" spans="2:11" ht="17.399999999999999" customHeight="1" x14ac:dyDescent="0.25"/>
    <row r="61" spans="2:11" ht="77.400000000000006" customHeight="1" x14ac:dyDescent="0.25"/>
    <row r="62" spans="2:11" ht="17.399999999999999" customHeight="1" x14ac:dyDescent="0.25"/>
    <row r="63" spans="2:11" ht="17.399999999999999" customHeight="1" x14ac:dyDescent="0.25">
      <c r="B63" s="337"/>
    </row>
    <row r="64" spans="2:11" ht="17.399999999999999" customHeight="1" x14ac:dyDescent="0.25">
      <c r="B64" s="337"/>
      <c r="G64" s="337"/>
      <c r="H64" s="337"/>
      <c r="I64" s="511"/>
      <c r="J64" s="511"/>
      <c r="K64" s="511"/>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2"/>
  <sheetViews>
    <sheetView workbookViewId="0">
      <pane xSplit="1" topLeftCell="B1" activePane="topRight" state="frozen"/>
      <selection pane="topRight"/>
    </sheetView>
  </sheetViews>
  <sheetFormatPr baseColWidth="10" defaultColWidth="13.6640625" defaultRowHeight="13.2" x14ac:dyDescent="0.25"/>
  <cols>
    <col min="1" max="1" width="75.88671875" customWidth="1"/>
    <col min="2" max="5" width="12.88671875" customWidth="1"/>
    <col min="6" max="6" width="11.109375" customWidth="1"/>
    <col min="7" max="7" width="10.44140625" customWidth="1"/>
  </cols>
  <sheetData>
    <row r="1" spans="1:8" ht="86.7" customHeight="1" x14ac:dyDescent="0.3">
      <c r="A1" s="586"/>
      <c r="B1" s="559" t="s">
        <v>18</v>
      </c>
      <c r="C1" s="559" t="s">
        <v>31</v>
      </c>
      <c r="D1" s="559" t="s">
        <v>39</v>
      </c>
      <c r="E1" s="559" t="s">
        <v>46</v>
      </c>
      <c r="F1" s="559" t="s">
        <v>53</v>
      </c>
      <c r="G1" s="559" t="s">
        <v>60</v>
      </c>
      <c r="H1" s="552"/>
    </row>
    <row r="2" spans="1:8" ht="25.95" customHeight="1" x14ac:dyDescent="0.3">
      <c r="A2" s="560" t="s">
        <v>165</v>
      </c>
      <c r="B2" s="561">
        <v>102426</v>
      </c>
      <c r="C2" s="561">
        <v>90593</v>
      </c>
      <c r="D2" s="561">
        <v>123531</v>
      </c>
      <c r="E2" s="561">
        <v>178758</v>
      </c>
      <c r="F2" s="562">
        <v>162125483.66999999</v>
      </c>
      <c r="G2" s="563">
        <v>240042732.06</v>
      </c>
      <c r="H2" s="552"/>
    </row>
    <row r="3" spans="1:8" ht="15.75" customHeight="1" x14ac:dyDescent="0.3">
      <c r="A3" s="564" t="s">
        <v>157</v>
      </c>
      <c r="B3" s="565">
        <v>51506</v>
      </c>
      <c r="C3" s="565">
        <v>63105</v>
      </c>
      <c r="D3" s="565">
        <v>42300</v>
      </c>
      <c r="E3" s="565">
        <v>36331</v>
      </c>
      <c r="F3" s="565">
        <v>47073</v>
      </c>
      <c r="G3" s="566">
        <v>49619873.729999997</v>
      </c>
      <c r="H3" s="587"/>
    </row>
    <row r="4" spans="1:8" ht="15.75" customHeight="1" x14ac:dyDescent="0.3">
      <c r="A4" s="567" t="s">
        <v>213</v>
      </c>
      <c r="B4" s="568">
        <v>39454</v>
      </c>
      <c r="C4" s="568">
        <v>42130</v>
      </c>
      <c r="D4" s="568">
        <v>50791</v>
      </c>
      <c r="E4" s="568">
        <v>64351</v>
      </c>
      <c r="F4" s="568">
        <v>75836</v>
      </c>
      <c r="G4" s="569">
        <v>40544980.829999998</v>
      </c>
      <c r="H4" s="587"/>
    </row>
    <row r="5" spans="1:8" ht="15.75" customHeight="1" x14ac:dyDescent="0.3">
      <c r="A5" s="567" t="s">
        <v>161</v>
      </c>
      <c r="B5" s="568">
        <v>-19317</v>
      </c>
      <c r="C5" s="568">
        <v>-19403</v>
      </c>
      <c r="D5" s="568">
        <v>-15432</v>
      </c>
      <c r="E5" s="568">
        <v>-12272</v>
      </c>
      <c r="F5" s="568">
        <v>-4355</v>
      </c>
      <c r="G5" s="569">
        <v>-3259505.74</v>
      </c>
      <c r="H5" s="587"/>
    </row>
    <row r="6" spans="1:8" ht="15.75" customHeight="1" x14ac:dyDescent="0.3">
      <c r="A6" s="567" t="s">
        <v>162</v>
      </c>
      <c r="B6" s="568">
        <v>24304</v>
      </c>
      <c r="C6" s="568">
        <v>24169</v>
      </c>
      <c r="D6" s="568">
        <v>28515</v>
      </c>
      <c r="E6" s="568">
        <v>10671</v>
      </c>
      <c r="F6" s="568">
        <v>20198</v>
      </c>
      <c r="G6" s="569">
        <v>14382083.84</v>
      </c>
      <c r="H6" s="587"/>
    </row>
    <row r="7" spans="1:8" ht="15.75" customHeight="1" x14ac:dyDescent="0.3">
      <c r="A7" s="567" t="s">
        <v>214</v>
      </c>
      <c r="B7" s="570" t="s">
        <v>215</v>
      </c>
      <c r="C7" s="570" t="s">
        <v>215</v>
      </c>
      <c r="D7" s="570" t="s">
        <v>215</v>
      </c>
      <c r="E7" s="568">
        <v>1128</v>
      </c>
      <c r="F7" s="568">
        <v>275</v>
      </c>
      <c r="G7" s="569">
        <v>958130.5</v>
      </c>
      <c r="H7" s="587"/>
    </row>
    <row r="8" spans="1:8" ht="15.75" customHeight="1" x14ac:dyDescent="0.3">
      <c r="A8" s="567" t="s">
        <v>160</v>
      </c>
      <c r="B8" s="568">
        <v>-112</v>
      </c>
      <c r="C8" s="568">
        <v>248</v>
      </c>
      <c r="D8" s="568">
        <v>889</v>
      </c>
      <c r="E8" s="568">
        <v>892</v>
      </c>
      <c r="F8" s="568">
        <v>364</v>
      </c>
      <c r="G8" s="569">
        <v>-1286.33</v>
      </c>
      <c r="H8" s="587"/>
    </row>
    <row r="9" spans="1:8" ht="15.75" customHeight="1" x14ac:dyDescent="0.3">
      <c r="A9" s="567" t="s">
        <v>216</v>
      </c>
      <c r="B9" s="568">
        <v>-527</v>
      </c>
      <c r="C9" s="568">
        <v>33</v>
      </c>
      <c r="D9" s="568">
        <v>25</v>
      </c>
      <c r="E9" s="570" t="s">
        <v>215</v>
      </c>
      <c r="F9" s="570" t="s">
        <v>215</v>
      </c>
      <c r="G9" s="571" t="s">
        <v>215</v>
      </c>
      <c r="H9" s="587"/>
    </row>
    <row r="10" spans="1:8" ht="15.75" customHeight="1" x14ac:dyDescent="0.3">
      <c r="A10" s="567" t="s">
        <v>217</v>
      </c>
      <c r="B10" s="568">
        <v>-902</v>
      </c>
      <c r="C10" s="568">
        <v>-62</v>
      </c>
      <c r="D10" s="568">
        <v>-570</v>
      </c>
      <c r="E10" s="568">
        <v>12</v>
      </c>
      <c r="F10" s="493">
        <v>-266653.25</v>
      </c>
      <c r="G10" s="572">
        <v>480498.85</v>
      </c>
      <c r="H10" s="587"/>
    </row>
    <row r="11" spans="1:8" ht="25.95" customHeight="1" x14ac:dyDescent="0.3">
      <c r="A11" s="567" t="s">
        <v>218</v>
      </c>
      <c r="B11" s="568">
        <v>11360</v>
      </c>
      <c r="C11" s="568">
        <v>-4362</v>
      </c>
      <c r="D11" s="568">
        <v>-9693</v>
      </c>
      <c r="E11" s="568">
        <v>-4785</v>
      </c>
      <c r="F11" s="568">
        <v>5105</v>
      </c>
      <c r="G11" s="569">
        <v>-8332366.1600000001</v>
      </c>
      <c r="H11" s="587"/>
    </row>
    <row r="12" spans="1:8" ht="25.95" customHeight="1" x14ac:dyDescent="0.3">
      <c r="A12" s="567" t="s">
        <v>219</v>
      </c>
      <c r="B12" s="568">
        <v>-8737</v>
      </c>
      <c r="C12" s="568">
        <v>7301</v>
      </c>
      <c r="D12" s="568">
        <v>5439</v>
      </c>
      <c r="E12" s="568">
        <v>3901</v>
      </c>
      <c r="F12" s="493">
        <v>3387548.95</v>
      </c>
      <c r="G12" s="572">
        <v>-62954.879999999997</v>
      </c>
      <c r="H12" s="587"/>
    </row>
    <row r="13" spans="1:8" ht="15.75" customHeight="1" x14ac:dyDescent="0.3">
      <c r="A13" s="567" t="s">
        <v>220</v>
      </c>
      <c r="B13" s="568">
        <v>6535</v>
      </c>
      <c r="C13" s="568">
        <v>-11189</v>
      </c>
      <c r="D13" s="568">
        <v>-11671</v>
      </c>
      <c r="E13" s="568">
        <v>2459</v>
      </c>
      <c r="F13" s="493">
        <v>28808195.670000002</v>
      </c>
      <c r="G13" s="572">
        <v>39296872.119999997</v>
      </c>
      <c r="H13" s="587"/>
    </row>
    <row r="14" spans="1:8" ht="25.95" customHeight="1" x14ac:dyDescent="0.3">
      <c r="A14" s="567" t="s">
        <v>221</v>
      </c>
      <c r="B14" s="568">
        <v>-61977</v>
      </c>
      <c r="C14" s="568">
        <v>-49995</v>
      </c>
      <c r="D14" s="568">
        <v>-52202</v>
      </c>
      <c r="E14" s="568">
        <v>-80458</v>
      </c>
      <c r="F14" s="493">
        <v>-81533150.069999993</v>
      </c>
      <c r="G14" s="572">
        <v>-88830178.859999999</v>
      </c>
      <c r="H14" s="587"/>
    </row>
    <row r="15" spans="1:8" ht="15.75" customHeight="1" x14ac:dyDescent="0.3">
      <c r="A15" s="567" t="s">
        <v>222</v>
      </c>
      <c r="B15" s="573">
        <v>130943</v>
      </c>
      <c r="C15" s="573">
        <v>142567</v>
      </c>
      <c r="D15" s="573">
        <v>161923</v>
      </c>
      <c r="E15" s="573">
        <v>200989</v>
      </c>
      <c r="F15" s="574">
        <v>257017478.41999999</v>
      </c>
      <c r="G15" s="575">
        <v>284838879.95999998</v>
      </c>
      <c r="H15" s="587"/>
    </row>
    <row r="16" spans="1:8" ht="15.75" customHeight="1" x14ac:dyDescent="0.3">
      <c r="A16" s="567" t="s">
        <v>223</v>
      </c>
      <c r="B16" s="573">
        <v>-47798</v>
      </c>
      <c r="C16" s="573">
        <v>-7288</v>
      </c>
      <c r="D16" s="570" t="s">
        <v>215</v>
      </c>
      <c r="E16" s="570" t="s">
        <v>215</v>
      </c>
      <c r="F16" s="570" t="s">
        <v>215</v>
      </c>
      <c r="G16" s="571" t="s">
        <v>215</v>
      </c>
      <c r="H16" s="587"/>
    </row>
    <row r="17" spans="1:8" ht="25.95" customHeight="1" x14ac:dyDescent="0.3">
      <c r="A17" s="576" t="s">
        <v>224</v>
      </c>
      <c r="B17" s="577">
        <v>83145</v>
      </c>
      <c r="C17" s="577">
        <v>135279</v>
      </c>
      <c r="D17" s="577">
        <v>161923</v>
      </c>
      <c r="E17" s="577">
        <v>200989</v>
      </c>
      <c r="F17" s="507">
        <v>257017478.41999999</v>
      </c>
      <c r="G17" s="578">
        <v>284838879.95999998</v>
      </c>
      <c r="H17" s="587"/>
    </row>
    <row r="18" spans="1:8" ht="24.9" customHeight="1" x14ac:dyDescent="0.3">
      <c r="A18" s="564" t="s">
        <v>225</v>
      </c>
      <c r="B18" s="579" t="s">
        <v>226</v>
      </c>
      <c r="C18" s="565">
        <v>-26643</v>
      </c>
      <c r="D18" s="565">
        <v>-28702</v>
      </c>
      <c r="E18" s="565">
        <v>-23593</v>
      </c>
      <c r="F18" s="580">
        <v>-24024944.300000001</v>
      </c>
      <c r="G18" s="581">
        <v>-20022731.100000001</v>
      </c>
      <c r="H18" s="552"/>
    </row>
    <row r="19" spans="1:8" ht="13.35" customHeight="1" x14ac:dyDescent="0.3">
      <c r="A19" s="567" t="s">
        <v>227</v>
      </c>
      <c r="B19" s="498" t="s">
        <v>228</v>
      </c>
      <c r="C19" s="568">
        <v>-2541</v>
      </c>
      <c r="D19" s="568">
        <v>-900</v>
      </c>
      <c r="E19" s="568">
        <v>-736</v>
      </c>
      <c r="F19" s="493">
        <v>-883602.78</v>
      </c>
      <c r="G19" s="491">
        <v>-1050712.6299999999</v>
      </c>
      <c r="H19" s="552"/>
    </row>
    <row r="20" spans="1:8" ht="13.35" customHeight="1" x14ac:dyDescent="0.3">
      <c r="A20" s="567" t="s">
        <v>229</v>
      </c>
      <c r="B20" s="568">
        <v>8</v>
      </c>
      <c r="C20" s="568">
        <v>26</v>
      </c>
      <c r="D20" s="568">
        <v>130</v>
      </c>
      <c r="E20" s="568">
        <v>196</v>
      </c>
      <c r="F20" s="493">
        <v>331995.5</v>
      </c>
      <c r="G20" s="491">
        <v>84431.25</v>
      </c>
      <c r="H20" s="552"/>
    </row>
    <row r="21" spans="1:8" ht="13.35" customHeight="1" x14ac:dyDescent="0.3">
      <c r="A21" s="567" t="s">
        <v>230</v>
      </c>
      <c r="B21" s="570" t="s">
        <v>215</v>
      </c>
      <c r="C21" s="570" t="s">
        <v>215</v>
      </c>
      <c r="D21" s="570" t="s">
        <v>215</v>
      </c>
      <c r="E21" s="568">
        <v>1407</v>
      </c>
      <c r="F21" s="493">
        <v>504427</v>
      </c>
      <c r="G21" s="491">
        <v>0</v>
      </c>
      <c r="H21" s="552"/>
    </row>
    <row r="22" spans="1:8" ht="13.35" customHeight="1" x14ac:dyDescent="0.3">
      <c r="A22" s="567" t="s">
        <v>231</v>
      </c>
      <c r="B22" s="570" t="s">
        <v>215</v>
      </c>
      <c r="C22" s="570" t="s">
        <v>215</v>
      </c>
      <c r="D22" s="568">
        <v>1481</v>
      </c>
      <c r="E22" s="568">
        <v>1654</v>
      </c>
      <c r="F22" s="493">
        <v>1720062.49</v>
      </c>
      <c r="G22" s="491">
        <v>952362.42</v>
      </c>
      <c r="H22" s="552"/>
    </row>
    <row r="23" spans="1:8" ht="13.35" customHeight="1" x14ac:dyDescent="0.3">
      <c r="A23" s="567" t="s">
        <v>232</v>
      </c>
      <c r="B23" s="498" t="s">
        <v>233</v>
      </c>
      <c r="C23" s="568">
        <v>-961607</v>
      </c>
      <c r="D23" s="568">
        <v>-1000</v>
      </c>
      <c r="E23" s="568">
        <v>-3430</v>
      </c>
      <c r="F23" s="493">
        <v>-1908699.46</v>
      </c>
      <c r="G23" s="491">
        <v>-2962476.55</v>
      </c>
      <c r="H23" s="552"/>
    </row>
    <row r="24" spans="1:8" ht="13.35" customHeight="1" x14ac:dyDescent="0.3">
      <c r="A24" s="567" t="s">
        <v>234</v>
      </c>
      <c r="B24" s="568">
        <v>607649</v>
      </c>
      <c r="C24" s="568">
        <v>2044262</v>
      </c>
      <c r="D24" s="568">
        <v>446127</v>
      </c>
      <c r="E24" s="498" t="s">
        <v>215</v>
      </c>
      <c r="F24" s="498" t="s">
        <v>215</v>
      </c>
      <c r="G24" s="491">
        <v>0</v>
      </c>
      <c r="H24" s="552"/>
    </row>
    <row r="25" spans="1:8" ht="13.35" customHeight="1" x14ac:dyDescent="0.3">
      <c r="A25" s="567" t="s">
        <v>235</v>
      </c>
      <c r="B25" s="498" t="s">
        <v>215</v>
      </c>
      <c r="C25" s="568">
        <v>-1593</v>
      </c>
      <c r="D25" s="498" t="s">
        <v>215</v>
      </c>
      <c r="E25" s="568">
        <v>-950</v>
      </c>
      <c r="F25" s="493">
        <v>0</v>
      </c>
      <c r="G25" s="491">
        <v>0</v>
      </c>
      <c r="H25" s="552"/>
    </row>
    <row r="26" spans="1:8" ht="13.35" customHeight="1" x14ac:dyDescent="0.3">
      <c r="A26" s="567" t="s">
        <v>236</v>
      </c>
      <c r="B26" s="498" t="s">
        <v>215</v>
      </c>
      <c r="C26" s="498" t="s">
        <v>215</v>
      </c>
      <c r="D26" s="568">
        <v>4</v>
      </c>
      <c r="E26" s="498" t="s">
        <v>215</v>
      </c>
      <c r="F26" s="493">
        <v>150000</v>
      </c>
      <c r="G26" s="491">
        <v>0</v>
      </c>
      <c r="H26" s="552"/>
    </row>
    <row r="27" spans="1:8" ht="24.9" customHeight="1" x14ac:dyDescent="0.3">
      <c r="A27" s="567" t="s">
        <v>237</v>
      </c>
      <c r="B27" s="498" t="s">
        <v>238</v>
      </c>
      <c r="C27" s="568">
        <v>-47029</v>
      </c>
      <c r="D27" s="568">
        <v>-1446</v>
      </c>
      <c r="E27" s="568">
        <v>-22917</v>
      </c>
      <c r="F27" s="493">
        <v>-54277603.219999999</v>
      </c>
      <c r="G27" s="491">
        <v>-14868028.92</v>
      </c>
      <c r="H27" s="552"/>
    </row>
    <row r="28" spans="1:8" ht="13.35" customHeight="1" x14ac:dyDescent="0.3">
      <c r="A28" s="567" t="s">
        <v>239</v>
      </c>
      <c r="B28" s="568">
        <v>5782</v>
      </c>
      <c r="C28" s="568">
        <v>8551</v>
      </c>
      <c r="D28" s="568">
        <v>351</v>
      </c>
      <c r="E28" s="568">
        <v>370</v>
      </c>
      <c r="F28" s="493">
        <v>716290.21</v>
      </c>
      <c r="G28" s="491">
        <v>225826.63</v>
      </c>
      <c r="H28" s="552"/>
    </row>
    <row r="29" spans="1:8" ht="13.35" customHeight="1" x14ac:dyDescent="0.3">
      <c r="A29" s="567" t="s">
        <v>240</v>
      </c>
      <c r="B29" s="498" t="s">
        <v>215</v>
      </c>
      <c r="C29" s="568">
        <v>-1297</v>
      </c>
      <c r="D29" s="568">
        <v>-2682</v>
      </c>
      <c r="E29" s="568">
        <v>-22547</v>
      </c>
      <c r="F29" s="493">
        <v>-601249.68000000005</v>
      </c>
      <c r="G29" s="491">
        <v>-1870477.89</v>
      </c>
      <c r="H29" s="552"/>
    </row>
    <row r="30" spans="1:8" ht="13.35" customHeight="1" x14ac:dyDescent="0.3">
      <c r="A30" s="567" t="s">
        <v>241</v>
      </c>
      <c r="B30" s="568">
        <v>504</v>
      </c>
      <c r="C30" s="498" t="s">
        <v>215</v>
      </c>
      <c r="D30" s="498" t="s">
        <v>215</v>
      </c>
      <c r="E30" s="498" t="s">
        <v>215</v>
      </c>
      <c r="F30" s="493">
        <v>0</v>
      </c>
      <c r="G30" s="491">
        <v>0</v>
      </c>
      <c r="H30" s="552"/>
    </row>
    <row r="31" spans="1:8" ht="13.35" customHeight="1" x14ac:dyDescent="0.3">
      <c r="A31" s="567" t="s">
        <v>242</v>
      </c>
      <c r="B31" s="568">
        <v>-1592198</v>
      </c>
      <c r="C31" s="568">
        <v>1012126</v>
      </c>
      <c r="D31" s="568">
        <v>413362</v>
      </c>
      <c r="E31" s="568">
        <v>-70545</v>
      </c>
      <c r="F31" s="493">
        <v>-78273324.239999995</v>
      </c>
      <c r="G31" s="491">
        <v>-39511806.789999999</v>
      </c>
      <c r="H31" s="552"/>
    </row>
    <row r="32" spans="1:8" ht="13.35" customHeight="1" x14ac:dyDescent="0.3">
      <c r="A32" s="567" t="s">
        <v>243</v>
      </c>
      <c r="B32" s="568">
        <v>2827693</v>
      </c>
      <c r="C32" s="498" t="s">
        <v>215</v>
      </c>
      <c r="D32" s="498" t="s">
        <v>215</v>
      </c>
      <c r="E32" s="498" t="s">
        <v>215</v>
      </c>
      <c r="F32" s="498" t="s">
        <v>215</v>
      </c>
      <c r="G32" s="546" t="s">
        <v>215</v>
      </c>
      <c r="H32" s="552"/>
    </row>
    <row r="33" spans="1:8" ht="13.35" customHeight="1" x14ac:dyDescent="0.3">
      <c r="A33" s="582" t="s">
        <v>244</v>
      </c>
      <c r="B33" s="568">
        <v>2792850</v>
      </c>
      <c r="C33" s="498" t="s">
        <v>215</v>
      </c>
      <c r="D33" s="498" t="s">
        <v>215</v>
      </c>
      <c r="E33" s="498" t="s">
        <v>215</v>
      </c>
      <c r="F33" s="498" t="s">
        <v>215</v>
      </c>
      <c r="G33" s="546" t="s">
        <v>215</v>
      </c>
      <c r="H33" s="552"/>
    </row>
    <row r="34" spans="1:8" ht="13.35" customHeight="1" x14ac:dyDescent="0.3">
      <c r="A34" s="576" t="s">
        <v>245</v>
      </c>
      <c r="B34" s="577">
        <v>1235495</v>
      </c>
      <c r="C34" s="577">
        <v>1012126</v>
      </c>
      <c r="D34" s="577">
        <v>413362</v>
      </c>
      <c r="E34" s="577">
        <v>-70545</v>
      </c>
      <c r="F34" s="507">
        <v>-78273324.239999995</v>
      </c>
      <c r="G34" s="508">
        <v>-39511806.789999999</v>
      </c>
      <c r="H34" s="552"/>
    </row>
    <row r="35" spans="1:8" ht="13.35" customHeight="1" x14ac:dyDescent="0.3">
      <c r="A35" s="564" t="s">
        <v>246</v>
      </c>
      <c r="B35" s="565">
        <v>100000</v>
      </c>
      <c r="C35" s="565">
        <v>130000</v>
      </c>
      <c r="D35" s="565">
        <v>65000</v>
      </c>
      <c r="E35" s="565">
        <v>51000</v>
      </c>
      <c r="F35" s="580">
        <v>49000000</v>
      </c>
      <c r="G35" s="581">
        <v>35000000</v>
      </c>
      <c r="H35" s="552"/>
    </row>
    <row r="36" spans="1:8" ht="13.35" customHeight="1" x14ac:dyDescent="0.3">
      <c r="A36" s="567" t="s">
        <v>247</v>
      </c>
      <c r="B36" s="498" t="s">
        <v>248</v>
      </c>
      <c r="C36" s="568">
        <v>-187500</v>
      </c>
      <c r="D36" s="568">
        <v>-57000</v>
      </c>
      <c r="E36" s="568">
        <v>-35500</v>
      </c>
      <c r="F36" s="493">
        <v>-43287562.5</v>
      </c>
      <c r="G36" s="491">
        <v>-50066564</v>
      </c>
      <c r="H36" s="552"/>
    </row>
    <row r="37" spans="1:8" ht="13.35" customHeight="1" x14ac:dyDescent="0.3">
      <c r="A37" s="567" t="s">
        <v>249</v>
      </c>
      <c r="B37" s="568">
        <v>-560000</v>
      </c>
      <c r="C37" s="498" t="s">
        <v>215</v>
      </c>
      <c r="D37" s="568">
        <v>-100000</v>
      </c>
      <c r="E37" s="498" t="s">
        <v>215</v>
      </c>
      <c r="F37" s="493">
        <v>0</v>
      </c>
      <c r="G37" s="491">
        <v>0</v>
      </c>
      <c r="H37" s="552"/>
    </row>
    <row r="38" spans="1:8" ht="13.35" customHeight="1" x14ac:dyDescent="0.3">
      <c r="A38" s="567" t="s">
        <v>250</v>
      </c>
      <c r="B38" s="498" t="s">
        <v>251</v>
      </c>
      <c r="C38" s="568">
        <v>-7772</v>
      </c>
      <c r="D38" s="568">
        <v>-9425</v>
      </c>
      <c r="E38" s="568">
        <v>-10519</v>
      </c>
      <c r="F38" s="493">
        <v>-11478412.49</v>
      </c>
      <c r="G38" s="491">
        <v>-11324497.560000001</v>
      </c>
      <c r="H38" s="552"/>
    </row>
    <row r="39" spans="1:8" ht="13.35" customHeight="1" x14ac:dyDescent="0.3">
      <c r="A39" s="567" t="s">
        <v>252</v>
      </c>
      <c r="B39" s="583">
        <v>976</v>
      </c>
      <c r="C39" s="568">
        <v>1337</v>
      </c>
      <c r="D39" s="570" t="s">
        <v>215</v>
      </c>
      <c r="E39" s="570" t="s">
        <v>215</v>
      </c>
      <c r="F39" s="570" t="s">
        <v>215</v>
      </c>
      <c r="G39" s="584" t="s">
        <v>215</v>
      </c>
      <c r="H39" s="552"/>
    </row>
    <row r="40" spans="1:8" ht="13.35" customHeight="1" x14ac:dyDescent="0.3">
      <c r="A40" s="567" t="s">
        <v>253</v>
      </c>
      <c r="B40" s="213" t="s">
        <v>254</v>
      </c>
      <c r="C40" s="568">
        <v>-10614</v>
      </c>
      <c r="D40" s="568">
        <v>-3674</v>
      </c>
      <c r="E40" s="568">
        <v>-3793</v>
      </c>
      <c r="F40" s="493">
        <v>-3852544.65</v>
      </c>
      <c r="G40" s="491">
        <v>-3732976.65</v>
      </c>
      <c r="H40" s="552"/>
    </row>
    <row r="41" spans="1:8" ht="13.35" customHeight="1" x14ac:dyDescent="0.3">
      <c r="A41" s="567" t="s">
        <v>255</v>
      </c>
      <c r="B41" s="498" t="s">
        <v>215</v>
      </c>
      <c r="C41" s="498" t="s">
        <v>215</v>
      </c>
      <c r="D41" s="568">
        <v>-1172</v>
      </c>
      <c r="E41" s="498" t="s">
        <v>215</v>
      </c>
      <c r="F41" s="498" t="s">
        <v>215</v>
      </c>
      <c r="G41" s="546" t="s">
        <v>215</v>
      </c>
      <c r="H41" s="552"/>
    </row>
    <row r="42" spans="1:8" ht="13.35" customHeight="1" x14ac:dyDescent="0.3">
      <c r="A42" s="567" t="s">
        <v>256</v>
      </c>
      <c r="B42" s="498" t="s">
        <v>257</v>
      </c>
      <c r="C42" s="568">
        <v>-68481</v>
      </c>
      <c r="D42" s="568">
        <v>-66391</v>
      </c>
      <c r="E42" s="568">
        <v>-73422</v>
      </c>
      <c r="F42" s="493">
        <v>-88123499.469999999</v>
      </c>
      <c r="G42" s="491">
        <v>-95898600.989999995</v>
      </c>
      <c r="H42" s="552"/>
    </row>
    <row r="43" spans="1:8" ht="13.35" customHeight="1" x14ac:dyDescent="0.3">
      <c r="A43" s="567" t="s">
        <v>258</v>
      </c>
      <c r="B43" s="498" t="s">
        <v>259</v>
      </c>
      <c r="C43" s="568">
        <v>-1062039</v>
      </c>
      <c r="D43" s="568">
        <v>-484216</v>
      </c>
      <c r="E43" s="568">
        <v>-49500</v>
      </c>
      <c r="F43" s="493">
        <v>-74888648.400000006</v>
      </c>
      <c r="G43" s="491">
        <v>-126049795.56</v>
      </c>
      <c r="H43" s="552"/>
    </row>
    <row r="44" spans="1:8" ht="13.35" customHeight="1" x14ac:dyDescent="0.3">
      <c r="A44" s="567" t="s">
        <v>260</v>
      </c>
      <c r="B44" s="498" t="s">
        <v>215</v>
      </c>
      <c r="C44" s="498" t="s">
        <v>215</v>
      </c>
      <c r="D44" s="568">
        <v>642</v>
      </c>
      <c r="E44" s="568">
        <v>656</v>
      </c>
      <c r="F44" s="493">
        <v>905246</v>
      </c>
      <c r="G44" s="491">
        <v>765981.5</v>
      </c>
      <c r="H44" s="552"/>
    </row>
    <row r="45" spans="1:8" ht="13.35" customHeight="1" x14ac:dyDescent="0.3">
      <c r="A45" s="567" t="s">
        <v>261</v>
      </c>
      <c r="B45" s="568">
        <v>-1210818</v>
      </c>
      <c r="C45" s="568">
        <v>-1205071</v>
      </c>
      <c r="D45" s="568">
        <v>-656237</v>
      </c>
      <c r="E45" s="568">
        <v>-121078</v>
      </c>
      <c r="F45" s="493">
        <v>-171725421.50999999</v>
      </c>
      <c r="G45" s="491">
        <v>-251306453.25999999</v>
      </c>
      <c r="H45" s="552"/>
    </row>
    <row r="46" spans="1:8" ht="13.35" customHeight="1" x14ac:dyDescent="0.3">
      <c r="A46" s="567" t="s">
        <v>262</v>
      </c>
      <c r="B46" s="568">
        <v>-541</v>
      </c>
      <c r="C46" s="498" t="s">
        <v>215</v>
      </c>
      <c r="D46" s="498" t="s">
        <v>215</v>
      </c>
      <c r="E46" s="498" t="s">
        <v>215</v>
      </c>
      <c r="F46" s="498" t="s">
        <v>215</v>
      </c>
      <c r="G46" s="546" t="s">
        <v>215</v>
      </c>
      <c r="H46" s="552"/>
    </row>
    <row r="47" spans="1:8" ht="13.35" customHeight="1" x14ac:dyDescent="0.3">
      <c r="A47" s="576" t="s">
        <v>263</v>
      </c>
      <c r="B47" s="577">
        <v>-1211359</v>
      </c>
      <c r="C47" s="577">
        <v>-1205071</v>
      </c>
      <c r="D47" s="577">
        <v>-656237</v>
      </c>
      <c r="E47" s="577">
        <v>-121078</v>
      </c>
      <c r="F47" s="507">
        <v>-171725421.50999999</v>
      </c>
      <c r="G47" s="508">
        <v>-251306453.25999999</v>
      </c>
      <c r="H47" s="552"/>
    </row>
    <row r="48" spans="1:8" ht="13.35" customHeight="1" x14ac:dyDescent="0.3">
      <c r="A48" s="564" t="s">
        <v>264</v>
      </c>
      <c r="B48" s="579" t="s">
        <v>265</v>
      </c>
      <c r="C48" s="565">
        <v>10</v>
      </c>
      <c r="D48" s="565">
        <v>27</v>
      </c>
      <c r="E48" s="565">
        <v>13</v>
      </c>
      <c r="F48" s="580">
        <v>-5939.23</v>
      </c>
      <c r="G48" s="581">
        <v>0</v>
      </c>
      <c r="H48" s="552"/>
    </row>
    <row r="49" spans="1:8" ht="13.35" customHeight="1" x14ac:dyDescent="0.3">
      <c r="A49" s="576" t="s">
        <v>266</v>
      </c>
      <c r="B49" s="577">
        <v>107278</v>
      </c>
      <c r="C49" s="577">
        <v>-57654</v>
      </c>
      <c r="D49" s="577">
        <v>-80925</v>
      </c>
      <c r="E49" s="577">
        <v>9378</v>
      </c>
      <c r="F49" s="507">
        <v>7012793.4500000002</v>
      </c>
      <c r="G49" s="508">
        <v>-5979380.0800000001</v>
      </c>
      <c r="H49" s="552"/>
    </row>
    <row r="50" spans="1:8" ht="13.35" customHeight="1" x14ac:dyDescent="0.3">
      <c r="A50" s="560" t="s">
        <v>267</v>
      </c>
      <c r="B50" s="561">
        <v>70385</v>
      </c>
      <c r="C50" s="561">
        <v>177663</v>
      </c>
      <c r="D50" s="561">
        <v>120009</v>
      </c>
      <c r="E50" s="561">
        <v>39085</v>
      </c>
      <c r="F50" s="562">
        <v>48463302.590000004</v>
      </c>
      <c r="G50" s="563">
        <v>55476096.109999999</v>
      </c>
      <c r="H50" s="552"/>
    </row>
    <row r="51" spans="1:8" ht="13.35" customHeight="1" x14ac:dyDescent="0.3">
      <c r="A51" s="560" t="s">
        <v>268</v>
      </c>
      <c r="B51" s="561">
        <v>177663</v>
      </c>
      <c r="C51" s="561">
        <v>120009</v>
      </c>
      <c r="D51" s="561">
        <v>39085</v>
      </c>
      <c r="E51" s="561">
        <v>48463</v>
      </c>
      <c r="F51" s="562">
        <v>55476096.109999999</v>
      </c>
      <c r="G51" s="563">
        <v>49496716.670000002</v>
      </c>
      <c r="H51" s="552"/>
    </row>
    <row r="52" spans="1:8" ht="13.35" customHeight="1" x14ac:dyDescent="0.3">
      <c r="A52" s="564" t="s">
        <v>269</v>
      </c>
      <c r="B52" s="579" t="s">
        <v>215</v>
      </c>
      <c r="C52" s="579" t="s">
        <v>215</v>
      </c>
      <c r="D52" s="579" t="s">
        <v>215</v>
      </c>
      <c r="E52" s="579" t="s">
        <v>215</v>
      </c>
      <c r="F52" s="580">
        <v>0</v>
      </c>
      <c r="G52" s="581">
        <v>0</v>
      </c>
      <c r="H52" s="552"/>
    </row>
    <row r="53" spans="1:8" ht="13.35" customHeight="1" x14ac:dyDescent="0.3">
      <c r="A53" s="576" t="s">
        <v>270</v>
      </c>
      <c r="B53" s="577">
        <v>177663</v>
      </c>
      <c r="C53" s="577">
        <v>120009</v>
      </c>
      <c r="D53" s="577">
        <v>39085</v>
      </c>
      <c r="E53" s="577">
        <v>48463</v>
      </c>
      <c r="F53" s="507">
        <v>55476096.109999999</v>
      </c>
      <c r="G53" s="508">
        <v>49496716.670000002</v>
      </c>
      <c r="H53" s="552"/>
    </row>
    <row r="54" spans="1:8" ht="13.35" customHeight="1" x14ac:dyDescent="0.25">
      <c r="A54" s="588"/>
      <c r="B54" s="589"/>
      <c r="C54" s="588"/>
      <c r="D54" s="588"/>
      <c r="E54" s="525"/>
      <c r="F54" s="525"/>
      <c r="G54" s="525"/>
    </row>
    <row r="55" spans="1:8" ht="13.35" customHeight="1" x14ac:dyDescent="0.25">
      <c r="E55" s="511"/>
      <c r="F55" s="511"/>
      <c r="G55" s="511"/>
    </row>
    <row r="56" spans="1:8" ht="13.35" customHeight="1" x14ac:dyDescent="0.25">
      <c r="A56" s="585" t="s">
        <v>271</v>
      </c>
      <c r="B56" s="511"/>
      <c r="C56" s="511"/>
      <c r="D56" s="511"/>
    </row>
    <row r="57" spans="1:8" ht="13.35" customHeight="1" x14ac:dyDescent="0.25"/>
    <row r="58" spans="1:8" ht="13.35" customHeight="1" x14ac:dyDescent="0.25"/>
    <row r="59" spans="1:8" ht="13.35" customHeight="1" x14ac:dyDescent="0.25"/>
    <row r="60" spans="1:8" ht="13.35" customHeight="1" x14ac:dyDescent="0.25"/>
    <row r="61" spans="1:8" ht="13.35" customHeight="1" x14ac:dyDescent="0.25"/>
    <row r="62" spans="1:8" ht="13.35"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6"/>
  <sheetViews>
    <sheetView workbookViewId="0">
      <pane ySplit="1" topLeftCell="A2" activePane="bottomLeft" state="frozen"/>
      <selection pane="bottomLeft"/>
    </sheetView>
  </sheetViews>
  <sheetFormatPr baseColWidth="10" defaultColWidth="13.6640625" defaultRowHeight="13.2" x14ac:dyDescent="0.25"/>
  <cols>
    <col min="1" max="1" width="1" customWidth="1"/>
    <col min="2" max="2" width="19.109375" customWidth="1"/>
    <col min="3" max="7" width="15.44140625" customWidth="1"/>
  </cols>
  <sheetData>
    <row r="1" spans="1:8" ht="50.1" customHeight="1" x14ac:dyDescent="0.25">
      <c r="A1" s="603"/>
      <c r="C1" s="511"/>
      <c r="D1" s="511"/>
      <c r="E1" s="511"/>
      <c r="F1" s="511"/>
      <c r="G1" s="511"/>
    </row>
    <row r="2" spans="1:8" ht="13.35" customHeight="1" x14ac:dyDescent="0.25">
      <c r="B2" s="604"/>
      <c r="C2" s="604"/>
      <c r="D2" s="605"/>
      <c r="E2" s="605"/>
      <c r="F2" s="605"/>
      <c r="G2" s="605"/>
    </row>
    <row r="3" spans="1:8" ht="36.6" customHeight="1" x14ac:dyDescent="0.3">
      <c r="B3" s="590" t="s">
        <v>272</v>
      </c>
      <c r="C3" s="591" t="s">
        <v>273</v>
      </c>
      <c r="D3" s="591" t="s">
        <v>274</v>
      </c>
      <c r="E3" s="591" t="s">
        <v>275</v>
      </c>
      <c r="F3" s="591" t="s">
        <v>276</v>
      </c>
      <c r="G3" s="592" t="s">
        <v>277</v>
      </c>
      <c r="H3" s="552"/>
    </row>
    <row r="4" spans="1:8" ht="20.100000000000001" customHeight="1" x14ac:dyDescent="0.3">
      <c r="B4" s="593" t="s">
        <v>278</v>
      </c>
      <c r="C4" s="594" t="s">
        <v>279</v>
      </c>
      <c r="D4" s="594" t="s">
        <v>279</v>
      </c>
      <c r="E4" s="594" t="s">
        <v>280</v>
      </c>
      <c r="F4" s="594" t="s">
        <v>281</v>
      </c>
      <c r="G4" s="595" t="s">
        <v>282</v>
      </c>
      <c r="H4" s="552"/>
    </row>
    <row r="5" spans="1:8" ht="20.100000000000001" customHeight="1" x14ac:dyDescent="0.3">
      <c r="B5" s="596" t="s">
        <v>283</v>
      </c>
      <c r="C5" s="597">
        <v>14.2</v>
      </c>
      <c r="D5" s="597">
        <v>12.9</v>
      </c>
      <c r="E5" s="597">
        <v>13.9</v>
      </c>
      <c r="F5" s="598">
        <v>18.8</v>
      </c>
      <c r="G5" s="599" t="s">
        <v>284</v>
      </c>
      <c r="H5" s="552"/>
    </row>
    <row r="6" spans="1:8" ht="20.100000000000001" customHeight="1" x14ac:dyDescent="0.3">
      <c r="B6" s="600" t="s">
        <v>285</v>
      </c>
      <c r="C6" s="601" t="s">
        <v>286</v>
      </c>
      <c r="D6" s="601" t="s">
        <v>286</v>
      </c>
      <c r="E6" s="601" t="s">
        <v>286</v>
      </c>
      <c r="F6" s="601" t="s">
        <v>287</v>
      </c>
      <c r="G6" s="602" t="s">
        <v>288</v>
      </c>
      <c r="H6" s="552"/>
    </row>
    <row r="7" spans="1:8" ht="27.6" customHeight="1" x14ac:dyDescent="0.25">
      <c r="B7" s="606"/>
      <c r="C7" s="606"/>
      <c r="D7" s="606"/>
      <c r="E7" s="606"/>
      <c r="F7" s="606"/>
      <c r="G7" s="606"/>
    </row>
    <row r="8" spans="1:8" ht="24.9" customHeight="1" x14ac:dyDescent="0.25">
      <c r="B8" s="515"/>
      <c r="C8" s="515"/>
      <c r="D8" s="515"/>
      <c r="E8" s="515"/>
      <c r="F8" s="515"/>
      <c r="G8" s="515"/>
    </row>
    <row r="9" spans="1:8" ht="13.35" customHeight="1" x14ac:dyDescent="0.25">
      <c r="B9" s="515"/>
      <c r="C9" s="515"/>
      <c r="D9" s="515"/>
      <c r="E9" s="515"/>
      <c r="F9" s="515"/>
      <c r="G9" s="515"/>
    </row>
    <row r="10" spans="1:8" ht="13.35" customHeight="1" x14ac:dyDescent="0.25">
      <c r="B10" s="518"/>
      <c r="C10" s="518"/>
      <c r="D10" s="518"/>
      <c r="E10" s="518"/>
      <c r="F10" s="518"/>
      <c r="G10" s="518"/>
    </row>
    <row r="11" spans="1:8" ht="13.35" customHeight="1" x14ac:dyDescent="0.25">
      <c r="B11" s="518"/>
      <c r="C11" s="518"/>
      <c r="D11" s="518"/>
      <c r="E11" s="518"/>
      <c r="F11" s="518"/>
      <c r="G11" s="518"/>
    </row>
    <row r="12" spans="1:8" ht="13.35" customHeight="1" x14ac:dyDescent="0.25">
      <c r="B12" s="513"/>
      <c r="C12" s="513"/>
      <c r="D12" s="513"/>
      <c r="E12" s="513"/>
      <c r="F12" s="513"/>
      <c r="G12" s="513"/>
    </row>
    <row r="13" spans="1:8" ht="13.35" customHeight="1" x14ac:dyDescent="0.25">
      <c r="B13" s="520"/>
      <c r="C13" s="520"/>
      <c r="D13" s="520"/>
      <c r="E13" s="520"/>
      <c r="F13" s="520"/>
      <c r="G13" s="520"/>
    </row>
    <row r="14" spans="1:8" ht="13.35" customHeight="1" x14ac:dyDescent="0.25">
      <c r="B14" s="520"/>
      <c r="C14" s="520"/>
      <c r="D14" s="520"/>
      <c r="E14" s="520"/>
      <c r="F14" s="520"/>
      <c r="G14" s="520"/>
    </row>
    <row r="15" spans="1:8" ht="24.9" customHeight="1" x14ac:dyDescent="0.25">
      <c r="B15" s="522"/>
      <c r="C15" s="522"/>
      <c r="D15" s="522"/>
      <c r="E15" s="522"/>
      <c r="F15" s="522"/>
      <c r="G15" s="522"/>
    </row>
    <row r="16" spans="1:8" ht="13.35" customHeight="1" x14ac:dyDescent="0.25">
      <c r="B16" s="515"/>
      <c r="C16" s="515"/>
      <c r="D16" s="515"/>
      <c r="E16" s="515"/>
      <c r="F16" s="515"/>
      <c r="G16" s="515"/>
    </row>
    <row r="17" spans="2:7" ht="26.7" customHeight="1" x14ac:dyDescent="0.25">
      <c r="B17" s="515"/>
      <c r="C17" s="515"/>
      <c r="D17" s="515"/>
      <c r="E17" s="515"/>
      <c r="F17" s="515"/>
      <c r="G17" s="515"/>
    </row>
    <row r="18" spans="2:7" ht="13.35" customHeight="1" x14ac:dyDescent="0.25">
      <c r="B18" s="515"/>
      <c r="C18" s="515"/>
      <c r="D18" s="515"/>
      <c r="E18" s="515"/>
      <c r="F18" s="515"/>
      <c r="G18" s="515"/>
    </row>
    <row r="19" spans="2:7" ht="13.35" customHeight="1" x14ac:dyDescent="0.25">
      <c r="B19" s="515"/>
      <c r="C19" s="515"/>
      <c r="D19" s="515"/>
      <c r="E19" s="515"/>
      <c r="F19" s="515"/>
      <c r="G19" s="515"/>
    </row>
    <row r="20" spans="2:7" ht="13.35" customHeight="1" x14ac:dyDescent="0.25">
      <c r="B20" s="515"/>
      <c r="C20" s="515"/>
      <c r="D20" s="515"/>
      <c r="E20" s="515"/>
      <c r="F20" s="515"/>
      <c r="G20" s="515"/>
    </row>
    <row r="21" spans="2:7" ht="26.7" customHeight="1" x14ac:dyDescent="0.25">
      <c r="B21" s="515"/>
      <c r="C21" s="515"/>
      <c r="D21" s="515"/>
      <c r="E21" s="515"/>
      <c r="F21" s="515"/>
      <c r="G21" s="515"/>
    </row>
    <row r="22" spans="2:7" ht="13.35" customHeight="1" x14ac:dyDescent="0.25">
      <c r="B22" s="515"/>
      <c r="C22" s="515"/>
      <c r="D22" s="515"/>
      <c r="E22" s="515"/>
      <c r="F22" s="515"/>
      <c r="G22" s="515"/>
    </row>
    <row r="23" spans="2:7" ht="13.35" customHeight="1" x14ac:dyDescent="0.25">
      <c r="B23" s="515"/>
      <c r="C23" s="515"/>
      <c r="D23" s="515"/>
      <c r="E23" s="515"/>
      <c r="F23" s="515"/>
      <c r="G23" s="515"/>
    </row>
    <row r="24" spans="2:7" ht="13.35" customHeight="1" x14ac:dyDescent="0.25">
      <c r="B24" s="515"/>
      <c r="C24" s="515"/>
      <c r="D24" s="515"/>
      <c r="E24" s="515"/>
      <c r="F24" s="515"/>
      <c r="G24" s="515"/>
    </row>
    <row r="25" spans="2:7" ht="13.35" customHeight="1" x14ac:dyDescent="0.25">
      <c r="B25" s="515"/>
      <c r="C25" s="515"/>
      <c r="D25" s="515"/>
      <c r="E25" s="515"/>
      <c r="F25" s="515"/>
      <c r="G25" s="515"/>
    </row>
    <row r="26" spans="2:7" ht="13.35" customHeight="1" x14ac:dyDescent="0.25">
      <c r="B26" s="511"/>
      <c r="C26" s="511"/>
      <c r="D26" s="511"/>
      <c r="E26" s="511"/>
      <c r="F26" s="511"/>
      <c r="G26" s="511"/>
    </row>
    <row r="27" spans="2:7" ht="13.35" customHeight="1" x14ac:dyDescent="0.25">
      <c r="B27" s="511"/>
      <c r="C27" s="511"/>
      <c r="D27" s="511"/>
      <c r="E27" s="511"/>
      <c r="F27" s="511"/>
      <c r="G27" s="511"/>
    </row>
    <row r="28" spans="2:7" ht="13.35" customHeight="1" x14ac:dyDescent="0.25">
      <c r="B28" s="511"/>
      <c r="C28" s="511"/>
      <c r="D28" s="511"/>
      <c r="E28" s="511"/>
      <c r="F28" s="511"/>
      <c r="G28" s="511"/>
    </row>
    <row r="29" spans="2:7" ht="13.35" customHeight="1" x14ac:dyDescent="0.25">
      <c r="B29" s="511"/>
      <c r="C29" s="511"/>
      <c r="D29" s="511"/>
      <c r="E29" s="511"/>
      <c r="F29" s="511"/>
      <c r="G29" s="511"/>
    </row>
    <row r="30" spans="2:7" ht="13.35" customHeight="1" x14ac:dyDescent="0.25">
      <c r="B30" s="511"/>
      <c r="C30" s="511"/>
      <c r="D30" s="511"/>
      <c r="E30" s="511"/>
      <c r="F30" s="511"/>
      <c r="G30" s="511"/>
    </row>
    <row r="31" spans="2:7" ht="13.35" customHeight="1" x14ac:dyDescent="0.25">
      <c r="B31" s="511"/>
      <c r="C31" s="511"/>
      <c r="D31" s="511"/>
      <c r="E31" s="511"/>
      <c r="F31" s="511"/>
      <c r="G31" s="511"/>
    </row>
    <row r="32" spans="2:7" ht="13.35" customHeight="1" x14ac:dyDescent="0.25">
      <c r="B32" s="511"/>
      <c r="C32" s="511"/>
      <c r="D32" s="511"/>
      <c r="E32" s="511"/>
      <c r="F32" s="511"/>
      <c r="G32" s="511"/>
    </row>
    <row r="33" spans="2:7" ht="13.35" customHeight="1" x14ac:dyDescent="0.25">
      <c r="B33" s="511"/>
      <c r="C33" s="511"/>
      <c r="D33" s="511"/>
      <c r="E33" s="511"/>
      <c r="F33" s="511"/>
      <c r="G33" s="511"/>
    </row>
    <row r="34" spans="2:7" ht="13.35" customHeight="1" x14ac:dyDescent="0.25">
      <c r="B34" s="511"/>
      <c r="C34" s="511"/>
      <c r="D34" s="511"/>
      <c r="E34" s="511"/>
      <c r="F34" s="511"/>
      <c r="G34" s="511"/>
    </row>
    <row r="35" spans="2:7" ht="13.35" customHeight="1" x14ac:dyDescent="0.25">
      <c r="B35" s="511"/>
      <c r="C35" s="511"/>
      <c r="D35" s="511"/>
      <c r="E35" s="511"/>
      <c r="F35" s="511"/>
      <c r="G35" s="511"/>
    </row>
    <row r="36" spans="2:7" ht="13.35" customHeight="1" x14ac:dyDescent="0.25">
      <c r="B36" s="511"/>
      <c r="C36" s="511"/>
      <c r="D36" s="511"/>
      <c r="E36" s="511"/>
      <c r="F36" s="511"/>
      <c r="G36" s="511"/>
    </row>
    <row r="37" spans="2:7" ht="13.35" customHeight="1" x14ac:dyDescent="0.25">
      <c r="B37" s="511"/>
      <c r="C37" s="511"/>
      <c r="D37" s="511"/>
      <c r="E37" s="511"/>
      <c r="F37" s="511"/>
      <c r="G37" s="511"/>
    </row>
    <row r="38" spans="2:7" ht="13.35" customHeight="1" x14ac:dyDescent="0.25">
      <c r="B38" s="511"/>
      <c r="C38" s="511"/>
      <c r="D38" s="511"/>
      <c r="E38" s="511"/>
      <c r="F38" s="511"/>
      <c r="G38" s="511"/>
    </row>
    <row r="39" spans="2:7" ht="13.35" customHeight="1" x14ac:dyDescent="0.25">
      <c r="B39" s="511"/>
      <c r="C39" s="511"/>
      <c r="D39" s="511"/>
      <c r="E39" s="511"/>
      <c r="F39" s="511"/>
      <c r="G39" s="511"/>
    </row>
    <row r="40" spans="2:7" ht="13.35" customHeight="1" x14ac:dyDescent="0.25">
      <c r="B40" s="511"/>
      <c r="C40" s="511"/>
      <c r="D40" s="511"/>
      <c r="E40" s="511"/>
      <c r="F40" s="511"/>
      <c r="G40" s="511"/>
    </row>
    <row r="41" spans="2:7" ht="13.35" customHeight="1" x14ac:dyDescent="0.25">
      <c r="B41" s="511"/>
      <c r="C41" s="511"/>
      <c r="D41" s="511"/>
      <c r="E41" s="511"/>
      <c r="F41" s="511"/>
      <c r="G41" s="511"/>
    </row>
    <row r="42" spans="2:7" ht="13.35" customHeight="1" x14ac:dyDescent="0.25">
      <c r="B42" s="511"/>
      <c r="C42" s="511"/>
      <c r="D42" s="511"/>
      <c r="E42" s="511"/>
      <c r="F42" s="511"/>
      <c r="G42" s="511"/>
    </row>
    <row r="43" spans="2:7" ht="13.35" customHeight="1" x14ac:dyDescent="0.25">
      <c r="B43" s="511"/>
      <c r="C43" s="511"/>
      <c r="D43" s="511"/>
      <c r="E43" s="511"/>
      <c r="F43" s="511"/>
      <c r="G43" s="511"/>
    </row>
    <row r="44" spans="2:7" ht="13.35" customHeight="1" x14ac:dyDescent="0.25">
      <c r="B44" s="511"/>
      <c r="C44" s="511"/>
      <c r="D44" s="511"/>
      <c r="E44" s="511"/>
      <c r="F44" s="511"/>
      <c r="G44" s="511"/>
    </row>
    <row r="45" spans="2:7" ht="13.35" customHeight="1" x14ac:dyDescent="0.25">
      <c r="B45" s="511"/>
      <c r="C45" s="511"/>
      <c r="D45" s="511"/>
      <c r="E45" s="511"/>
      <c r="F45" s="511"/>
      <c r="G45" s="511"/>
    </row>
    <row r="46" spans="2:7" ht="13.35" customHeight="1" x14ac:dyDescent="0.25">
      <c r="B46" s="511"/>
      <c r="C46" s="511"/>
      <c r="D46" s="511"/>
      <c r="E46" s="511"/>
      <c r="F46" s="511"/>
      <c r="G46" s="511"/>
    </row>
    <row r="47" spans="2:7" ht="13.35" customHeight="1" x14ac:dyDescent="0.25">
      <c r="B47" s="511"/>
      <c r="C47" s="511"/>
      <c r="D47" s="511"/>
      <c r="E47" s="511"/>
      <c r="F47" s="511"/>
      <c r="G47" s="511"/>
    </row>
    <row r="48" spans="2:7" ht="13.35" customHeight="1" x14ac:dyDescent="0.25">
      <c r="B48" s="511"/>
      <c r="C48" s="511"/>
      <c r="D48" s="511"/>
      <c r="E48" s="511"/>
      <c r="F48" s="511"/>
      <c r="G48" s="511"/>
    </row>
    <row r="49" spans="2:7" ht="13.35" customHeight="1" x14ac:dyDescent="0.25">
      <c r="B49" s="511"/>
      <c r="C49" s="511"/>
      <c r="D49" s="511"/>
      <c r="E49" s="511"/>
      <c r="F49" s="511"/>
      <c r="G49" s="511"/>
    </row>
    <row r="50" spans="2:7" ht="13.35" customHeight="1" x14ac:dyDescent="0.25">
      <c r="B50" s="511"/>
      <c r="C50" s="511"/>
      <c r="D50" s="511"/>
      <c r="E50" s="511"/>
      <c r="F50" s="511"/>
      <c r="G50" s="511"/>
    </row>
    <row r="51" spans="2:7" ht="13.35" customHeight="1" x14ac:dyDescent="0.25">
      <c r="B51" s="511"/>
      <c r="C51" s="511"/>
      <c r="D51" s="511"/>
      <c r="E51" s="511"/>
      <c r="F51" s="511"/>
      <c r="G51" s="511"/>
    </row>
    <row r="52" spans="2:7" ht="13.35" customHeight="1" x14ac:dyDescent="0.25">
      <c r="B52" s="511"/>
      <c r="C52" s="511"/>
      <c r="D52" s="511"/>
      <c r="E52" s="511"/>
      <c r="F52" s="511"/>
      <c r="G52" s="511"/>
    </row>
    <row r="53" spans="2:7" ht="13.35" customHeight="1" x14ac:dyDescent="0.25">
      <c r="B53" s="511"/>
      <c r="C53" s="511"/>
      <c r="D53" s="511"/>
      <c r="E53" s="511"/>
      <c r="F53" s="511"/>
      <c r="G53" s="511"/>
    </row>
    <row r="54" spans="2:7" ht="13.35" customHeight="1" x14ac:dyDescent="0.25">
      <c r="B54" s="511"/>
      <c r="C54" s="511"/>
      <c r="D54" s="511"/>
      <c r="E54" s="511"/>
      <c r="F54" s="511"/>
      <c r="G54" s="511"/>
    </row>
    <row r="55" spans="2:7" ht="13.35" customHeight="1" x14ac:dyDescent="0.25">
      <c r="B55" s="511"/>
      <c r="C55" s="511"/>
      <c r="D55" s="511"/>
      <c r="E55" s="511"/>
      <c r="F55" s="511"/>
      <c r="G55" s="511"/>
    </row>
    <row r="56" spans="2:7" ht="13.35" customHeight="1" x14ac:dyDescent="0.25">
      <c r="B56" s="511"/>
      <c r="C56" s="511"/>
      <c r="D56" s="511"/>
      <c r="E56" s="511"/>
      <c r="F56" s="511"/>
      <c r="G56" s="511"/>
    </row>
    <row r="57" spans="2:7" ht="13.35" customHeight="1" x14ac:dyDescent="0.25">
      <c r="B57" s="511"/>
      <c r="C57" s="511"/>
      <c r="D57" s="511"/>
      <c r="E57" s="511"/>
      <c r="F57" s="511"/>
      <c r="G57" s="511"/>
    </row>
    <row r="58" spans="2:7" ht="13.35" customHeight="1" x14ac:dyDescent="0.25">
      <c r="B58" s="511"/>
      <c r="C58" s="511"/>
      <c r="D58" s="511"/>
      <c r="E58" s="511"/>
      <c r="F58" s="511"/>
      <c r="G58" s="511"/>
    </row>
    <row r="59" spans="2:7" ht="13.35" customHeight="1" x14ac:dyDescent="0.25">
      <c r="B59" s="511"/>
      <c r="C59" s="511"/>
      <c r="D59" s="511"/>
      <c r="E59" s="511"/>
      <c r="F59" s="511"/>
      <c r="G59" s="511"/>
    </row>
    <row r="60" spans="2:7" ht="13.35" customHeight="1" x14ac:dyDescent="0.25">
      <c r="B60" s="511"/>
      <c r="C60" s="511"/>
      <c r="D60" s="511"/>
      <c r="E60" s="511"/>
      <c r="F60" s="511"/>
      <c r="G60" s="511"/>
    </row>
    <row r="61" spans="2:7" ht="13.35" customHeight="1" x14ac:dyDescent="0.25">
      <c r="B61" s="511"/>
      <c r="C61" s="511"/>
      <c r="D61" s="511"/>
      <c r="E61" s="511"/>
      <c r="F61" s="511"/>
      <c r="G61" s="511"/>
    </row>
    <row r="62" spans="2:7" ht="13.35" customHeight="1" x14ac:dyDescent="0.25">
      <c r="B62" s="511"/>
      <c r="C62" s="511"/>
      <c r="D62" s="511"/>
      <c r="E62" s="511"/>
      <c r="F62" s="511"/>
      <c r="G62" s="511"/>
    </row>
    <row r="63" spans="2:7" ht="13.35" customHeight="1" x14ac:dyDescent="0.25">
      <c r="B63" s="511"/>
      <c r="C63" s="511"/>
      <c r="D63" s="511"/>
      <c r="E63" s="511"/>
      <c r="F63" s="511"/>
      <c r="G63" s="511"/>
    </row>
    <row r="64" spans="2:7" ht="17.399999999999999" customHeight="1" x14ac:dyDescent="0.25"/>
    <row r="65" spans="2:7" ht="17.399999999999999" customHeight="1" x14ac:dyDescent="0.25"/>
    <row r="66" spans="2:7" ht="17.399999999999999" customHeight="1" x14ac:dyDescent="0.25"/>
    <row r="67" spans="2:7" ht="17.399999999999999" customHeight="1" x14ac:dyDescent="0.25"/>
    <row r="68" spans="2:7" ht="17.399999999999999" customHeight="1" x14ac:dyDescent="0.25"/>
    <row r="69" spans="2:7" ht="17.399999999999999" customHeight="1" x14ac:dyDescent="0.25"/>
    <row r="70" spans="2:7" ht="17.399999999999999" customHeight="1" x14ac:dyDescent="0.25"/>
    <row r="71" spans="2:7" ht="17.399999999999999" customHeight="1" x14ac:dyDescent="0.25"/>
    <row r="72" spans="2:7" ht="17.399999999999999" customHeight="1" x14ac:dyDescent="0.25"/>
    <row r="73" spans="2:7" ht="77.400000000000006" customHeight="1" x14ac:dyDescent="0.25"/>
    <row r="74" spans="2:7" ht="17.399999999999999" customHeight="1" x14ac:dyDescent="0.25"/>
    <row r="75" spans="2:7" ht="17.399999999999999" customHeight="1" x14ac:dyDescent="0.25"/>
    <row r="76" spans="2:7" ht="17.399999999999999" customHeight="1" x14ac:dyDescent="0.25">
      <c r="B76" s="511"/>
      <c r="C76" s="511"/>
      <c r="D76" s="511"/>
      <c r="E76" s="511"/>
      <c r="F76" s="511"/>
      <c r="G76" s="511"/>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e19627-32ab-405b-8365-5f449597d753" xsi:nil="true"/>
    <lcf76f155ced4ddcb4097134ff3c332f xmlns="48283a54-4eb5-47f4-a267-e6556c642ee9">
      <Terms xmlns="http://schemas.microsoft.com/office/infopath/2007/PartnerControls"/>
    </lcf76f155ced4ddcb4097134ff3c332f>
    <Datum_x002f_Uhrzeit xmlns="48283a54-4eb5-47f4-a267-e6556c642e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355B24ECD82BD4E9A3D94ED39DA8E12" ma:contentTypeVersion="20" ma:contentTypeDescription="Ein neues Dokument erstellen." ma:contentTypeScope="" ma:versionID="6f2ec46251c7ca8ba4d6b25fbc5280a1">
  <xsd:schema xmlns:xsd="http://www.w3.org/2001/XMLSchema" xmlns:xs="http://www.w3.org/2001/XMLSchema" xmlns:p="http://schemas.microsoft.com/office/2006/metadata/properties" xmlns:ns2="48283a54-4eb5-47f4-a267-e6556c642ee9" xmlns:ns3="aee19627-32ab-405b-8365-5f449597d753" targetNamespace="http://schemas.microsoft.com/office/2006/metadata/properties" ma:root="true" ma:fieldsID="8f85a5f0011b411075ef26ec40983d19" ns2:_="" ns3:_="">
    <xsd:import namespace="48283a54-4eb5-47f4-a267-e6556c642ee9"/>
    <xsd:import namespace="aee19627-32ab-405b-8365-5f449597d7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Datum_x002f_Uhrzeit"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83a54-4eb5-47f4-a267-e6556c642e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be3f38c4-7f26-4808-8f8f-6321cf226ecf" ma:termSetId="09814cd3-568e-fe90-9814-8d621ff8fb84" ma:anchorId="fba54fb3-c3e1-fe81-a776-ca4b69148c4d" ma:open="true" ma:isKeyword="false">
      <xsd:complexType>
        <xsd:sequence>
          <xsd:element ref="pc:Terms" minOccurs="0" maxOccurs="1"/>
        </xsd:sequence>
      </xsd:complexType>
    </xsd:element>
    <xsd:element name="Datum_x002f_Uhrzeit" ma:index="24" nillable="true" ma:displayName="Datum/Uhrzeit" ma:format="DateOnly" ma:internalName="Datum_x002f_Uhrzeit">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e19627-32ab-405b-8365-5f449597d753"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76c4ac38-0985-4b9b-b638-726419543e36}" ma:internalName="TaxCatchAll" ma:showField="CatchAllData" ma:web="aee19627-32ab-405b-8365-5f449597d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BA4DF0-5DCA-446F-A844-5DED9FC5B4F8}">
  <ds:schemaRefs>
    <ds:schemaRef ds:uri="http://schemas.microsoft.com/office/2006/metadata/properties"/>
    <ds:schemaRef ds:uri="http://schemas.microsoft.com/office/infopath/2007/PartnerControls"/>
    <ds:schemaRef ds:uri="aee19627-32ab-405b-8365-5f449597d753"/>
    <ds:schemaRef ds:uri="48283a54-4eb5-47f4-a267-e6556c642ee9"/>
  </ds:schemaRefs>
</ds:datastoreItem>
</file>

<file path=customXml/itemProps2.xml><?xml version="1.0" encoding="utf-8"?>
<ds:datastoreItem xmlns:ds="http://schemas.openxmlformats.org/officeDocument/2006/customXml" ds:itemID="{6E8A3172-83E9-48EC-8138-C7FC03EBA0CA}"/>
</file>

<file path=customXml/itemProps3.xml><?xml version="1.0" encoding="utf-8"?>
<ds:datastoreItem xmlns:ds="http://schemas.openxmlformats.org/officeDocument/2006/customXml" ds:itemID="{53FEE428-ED9B-4899-8F5D-41BEA5015A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Cover</vt:lpstr>
      <vt:lpstr>Disclaimer</vt:lpstr>
      <vt:lpstr>1_Key figures</vt:lpstr>
      <vt:lpstr>2_Segment performance</vt:lpstr>
      <vt:lpstr>3_P&amp;L</vt:lpstr>
      <vt:lpstr>4_Balance sheet</vt:lpstr>
      <vt:lpstr>5_Cash flow statement</vt:lpstr>
      <vt:lpstr>6_ESG Ratings</vt:lpstr>
      <vt:lpstr>'1_Key figures'!Druckbereich</vt:lpstr>
      <vt:lpstr>'3_P&amp;L'!Druckbereich</vt:lpstr>
      <vt:lpstr>'4_Balance sheet'!Druckbereich</vt:lpstr>
      <vt:lpstr>'5_Cash flow statement'!Druckbereich</vt:lpstr>
      <vt:lpstr>'6_ESG Ratings'!Druckbereich</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Marika Biemer</cp:lastModifiedBy>
  <cp:revision>2</cp:revision>
  <dcterms:created xsi:type="dcterms:W3CDTF">2026-08-04T19:12:09Z</dcterms:created>
  <dcterms:modified xsi:type="dcterms:W3CDTF">2026-08-05T11:48:28Z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0x010100D355B24ECD82BD4E9A3D94ED39DA8E12</vt:lpwstr>
  </property>
  <property fmtid="{D5CDD505-2E9C-101B-9397-08002B2CF9AE}" pid="3" name="MediaServiceImageTags">
    <vt:lpwstr/>
  </property>
</Properties>
</file>